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งานบุคลากร\การเลื่อนขั้นเงินเดือน ใหม่\ข้อตกลงแบบประเมินฯ\ข้อตกลง 1 กันยายน 2564\แบบสรุป ขึ้นเวป\"/>
    </mc:Choice>
  </mc:AlternateContent>
  <bookViews>
    <workbookView xWindow="0" yWindow="0" windowWidth="15348" windowHeight="4692" tabRatio="790" activeTab="1"/>
  </bookViews>
  <sheets>
    <sheet name="ส่วนที่ 2-3" sheetId="1" r:id="rId1"/>
    <sheet name="ธค." sheetId="14" r:id="rId2"/>
  </sheets>
  <calcPr calcId="152511"/>
</workbook>
</file>

<file path=xl/calcChain.xml><?xml version="1.0" encoding="utf-8"?>
<calcChain xmlns="http://schemas.openxmlformats.org/spreadsheetml/2006/main">
  <c r="I54" i="14" l="1"/>
  <c r="I53" i="14"/>
  <c r="I52" i="14"/>
  <c r="I51" i="14"/>
  <c r="I50" i="14"/>
  <c r="I49" i="14"/>
  <c r="I48" i="14"/>
  <c r="I47" i="14"/>
  <c r="I46" i="14"/>
  <c r="I43" i="14"/>
  <c r="H42" i="14"/>
  <c r="I41" i="14"/>
  <c r="I40" i="14"/>
  <c r="I38" i="14"/>
  <c r="I37" i="14"/>
  <c r="I35" i="14"/>
  <c r="I34" i="14"/>
  <c r="I32" i="14"/>
  <c r="I31" i="14"/>
  <c r="I30" i="14"/>
  <c r="H29" i="14"/>
  <c r="I27" i="14"/>
  <c r="I26" i="14"/>
  <c r="I25" i="14"/>
  <c r="H24" i="14"/>
  <c r="I23" i="14"/>
  <c r="I22" i="14"/>
  <c r="I21" i="14"/>
  <c r="H20" i="14"/>
  <c r="I19" i="14"/>
  <c r="I18" i="14"/>
  <c r="I17" i="14"/>
  <c r="H16" i="14"/>
  <c r="I15" i="14"/>
  <c r="I14" i="14"/>
  <c r="I13" i="14"/>
  <c r="I11" i="14"/>
  <c r="I10" i="14"/>
  <c r="I9" i="14"/>
  <c r="I8" i="14"/>
  <c r="H55" i="14" l="1"/>
  <c r="H57" i="14"/>
  <c r="I56" i="14"/>
  <c r="H9" i="1" l="1"/>
  <c r="I57" i="14" l="1"/>
  <c r="F8" i="1" s="1"/>
  <c r="H8" i="1" s="1"/>
  <c r="H10" i="1" s="1"/>
  <c r="I58" i="14" l="1"/>
</calcChain>
</file>

<file path=xl/sharedStrings.xml><?xml version="1.0" encoding="utf-8"?>
<sst xmlns="http://schemas.openxmlformats.org/spreadsheetml/2006/main" count="323" uniqueCount="301">
  <si>
    <t>องค์ประกอบการประเมิน</t>
  </si>
  <si>
    <t>ตัวชี้วัดผลสัมฤทธิ์ของงาน (ก)</t>
  </si>
  <si>
    <t>ระดับค่าเป้าหมาย (ข)</t>
  </si>
  <si>
    <t>1. งานสอน</t>
  </si>
  <si>
    <t>2. งานที่ปรากฎเป็นผลงานทางวิชาการ</t>
  </si>
  <si>
    <t>3. งานบริการวิชาการ</t>
  </si>
  <si>
    <t>เป็นหัวหน้าโครงการ</t>
  </si>
  <si>
    <t>4. การทำนุ บำรุง อนุรักษ์ ศิลปวัฒนธรรมและสิ่งแวดล้อม</t>
  </si>
  <si>
    <t>5. งานพัฒนานักศึกษา งานที่ได้รับการแต่งตั้งให้ดำรงตำแหน่ง และงานที่ได้รับมอบหมายอื่นๆ</t>
  </si>
  <si>
    <t>เป็นกรรมการ 2 งาน</t>
  </si>
  <si>
    <t>เป็นกรรมการ 3 งาน</t>
  </si>
  <si>
    <t>เป็นกรรมการ 4 งาน</t>
  </si>
  <si>
    <t>2 ครั้ง</t>
  </si>
  <si>
    <t>3 ครั้ง</t>
  </si>
  <si>
    <t>4 ครั้ง</t>
  </si>
  <si>
    <t>ชี้แจง : 1. น้ำหนัก (%)(ง) รวมกันทุกข้อต้องเท่ากับ 100%
         2. ในการคำนวณให้ใช้ทศนิยม 2 ตำแหน่ง</t>
  </si>
  <si>
    <t>ผลรวม ผลสัมฤทธิ์ของงานที่มหาวิทยาลัยกำหนด</t>
  </si>
  <si>
    <t>ผลรวม (จ) 
(คxง)</t>
  </si>
  <si>
    <t>น้ำหนัก (%) 
ง</t>
  </si>
  <si>
    <t>คะแนน</t>
  </si>
  <si>
    <t>คะแนนรวม
(๑)</t>
  </si>
  <si>
    <t>ค่าคงที่ถ่วงน้ำหนัก (๒)</t>
  </si>
  <si>
    <t>ผลการประเมินการปฏิบัติราชการ (๑๐๐ คะแนน)</t>
  </si>
  <si>
    <t>ระดับผลการประเมิน</t>
  </si>
  <si>
    <t>ดีเยี่ยม</t>
  </si>
  <si>
    <t>ดีเด่น</t>
  </si>
  <si>
    <t>ดีมาก</t>
  </si>
  <si>
    <t>ดี</t>
  </si>
  <si>
    <t>ค่อนข้างดี</t>
  </si>
  <si>
    <t>พอใช้</t>
  </si>
  <si>
    <t>ต้องปรับปรุง</t>
  </si>
  <si>
    <t>ช่วงคะแนนระหว่าง 95 - 100</t>
  </si>
  <si>
    <t>ช่วงคะแนนระหว่าง 88 - 94</t>
  </si>
  <si>
    <t>ช่วงคะแนนระหว่าง 81 - 87</t>
  </si>
  <si>
    <t>ช่วงคะแนนระหว่าง 74 - 80</t>
  </si>
  <si>
    <t>ช่วงคะแนนระหว่าง 67 - 73</t>
  </si>
  <si>
    <t>ช่วงคะแนนระหว่าง 60 - 66</t>
  </si>
  <si>
    <t>ช่วงคะแนนต่ำกว่า 60</t>
  </si>
  <si>
    <t>รวมคะแนน (๑ X ๒)</t>
  </si>
  <si>
    <t>ชื่อผู้รับการประเมิน</t>
  </si>
  <si>
    <t>ชื่อประเมิน</t>
  </si>
  <si>
    <t>ตำแหน่ง/ระดับ</t>
  </si>
  <si>
    <t>วิชาการ</t>
  </si>
  <si>
    <t>ผู้บริหาร</t>
  </si>
  <si>
    <t xml:space="preserve">องค์ประกอบที่ ๑  ด้านผลสัมฤทธิ์ของงาน </t>
  </si>
  <si>
    <t>มคอ.3 
และสื่อการสอน โดยต้องครบทุกรายวิชา</t>
  </si>
  <si>
    <t>ผลการประเมิน
ตั้งแต่ 2.51-3.50</t>
  </si>
  <si>
    <t>ผลการประเมิน
ตั้งแต่ 3.51-4.00</t>
  </si>
  <si>
    <t>ผลการประเมิน
ตั้งแต่ 4.01-4.50</t>
  </si>
  <si>
    <t>ผลการประเมิน
ตั้งแต่ 4.51 ขึ้นไป</t>
  </si>
  <si>
    <t>1.4 การวัดผลและประเมินผลการเรียน</t>
  </si>
  <si>
    <t>2.1 จำนวนโครงการวิจัย/สิ่งประดิษฐ์/งานสร้างสรรค์ หรือการมีส่วนร่วม (ใช้ได้สองรอบการประเมิน) โดยไม่เป็นโครงการวิจัยที่อยู่ในช่วงขยายเวลา</t>
  </si>
  <si>
    <t>2.2 การเผยแพร่งานวิจัย/สิ่งประดิษฐ์/งานสร้างสรรค์ (ใช้ได้สองรอบการประเมิน)</t>
  </si>
  <si>
    <t>มีหนังสือหรือตำราที่ผ่านการตรวจสอบจากผู้ทรงคุณวุฒิของมหาวิทยาลัย</t>
  </si>
  <si>
    <t>มีหนังสือตำราที่ได้รับการตีพิมพ์ที่มีกองบรรณาธิการ</t>
  </si>
  <si>
    <t>3.1 มีส่วนร่วมในโครงการบริการวิชาการของหน่วยงานที่ตนสังกัดอยู่ที่อยู่ในแผนหรือนอกแผนที่ได้รับความเห็นชอบจากคณะกรรมการบริหารหน่วยงานหรือโครงการบริการวิชาการของวิทยาเขต/มหาวิทยาลัยที่ผ่านความเห็นชอบคณะกรรมการบริหารหน่วยงาน</t>
  </si>
  <si>
    <t>ตั้งแต่ 
20,001-40,000</t>
  </si>
  <si>
    <t>ตั้งแต่ 
40,001-60,000</t>
  </si>
  <si>
    <t>ตั้งแต่ 
60,001-80,000</t>
  </si>
  <si>
    <t>5.1 งานพัฒนานักศึกษา การเข้าร่วมกิจกรรมกับนักศึกษา</t>
  </si>
  <si>
    <t>เข้าร่วมโครงการ ตั้งแต่ 1-3 โครงการ</t>
  </si>
  <si>
    <t>5 ครั้ง</t>
  </si>
  <si>
    <t xml:space="preserve">มากกว่า 5 ครั้ง </t>
  </si>
  <si>
    <t>ผลสัมฤทธิ์ของงานด้านยุทธศาสตร์(20%)</t>
  </si>
  <si>
    <t>1. ตัวชี้วัดด้านกลยุทธ์(ด้านจัดการการศึกษา)</t>
  </si>
  <si>
    <t>1.1 ผู้สอนที่ผ่านการพัฒนา(Smart Teacher) -ด้านเร่งพัฒนาผู้สอนให้มีความเชี่ยวชาญด้านวิชาชีพ -ด้านเร่งพัฒนาผู้สอนให้มีความเชี่ยวชาญด้านวิชาชีพ - ด้านพัฒนาผู้สอนให้มีความเชี่ยวชาญด้านจัดการเรียนรู้ - ด้านพัฒนาผู้สอนให้มีความเชี่ยวชาญด้านเทคโนโลยีดิจิตัลและการสื่อสาร - ด้านบริหารจัดกี่ผู้สอนรูปแบบใหม่ให้มีความเชี่ยวชาญด้านการสอน</t>
  </si>
  <si>
    <t>1.2 นวัตกรรมหรืองานสร้างสรรค์ของผู้เรียนนำไปใช้ประโยชน์ต่อสังคม</t>
  </si>
  <si>
    <t>2. ตัวชี้วัดด้านกลยุทธ์(ด้านวิจัย)</t>
  </si>
  <si>
    <t>2.1 ผลงานวิจัย สิ่งประดิษฐ์ นวัตกรรมและสร้างสรรค์ที่บูรณาการกับการเรียนการสอนและพันธกิจอย่างน้อยอีก 1 ด้าน</t>
  </si>
  <si>
    <t>บูรณาการกับการเรียนการสอน</t>
  </si>
  <si>
    <t>บูรณาการกับการเรียนการสอนและพันธกิจอื่นอย่างน้อยอีก 1 ด้าน</t>
  </si>
  <si>
    <t>2.2 ผลงานวิจัย สิ่งประดิษฐ์ นวัตกรรมและงานสร้างสรรค์ที่นำไปใช้ประโยชน์เชิงพาณิชย์/ชุมชน/สังคม</t>
  </si>
  <si>
    <t>มีและนำไปใช้ประโยชน์เชิงชุมชน/สังคม</t>
  </si>
  <si>
    <t>มีและนำไปใช้ประโยชน์เชิงพาณิชย์</t>
  </si>
  <si>
    <t>3. ตัวชี้วัดด้านกลยุทธ์(ด้านบริการวิชาการ)</t>
  </si>
  <si>
    <t>3.2 มีรายได้จากการให้บริการวิชาการที่ก่อให้เกิดรายได้เพิ่มขึ้น</t>
  </si>
  <si>
    <t>4. ตัวชี้วัดด้านกลยุทธ์(ด้านทำนุบำรุงศิลปวัฒนธรรม และสิ่งแวดล้อม)</t>
  </si>
  <si>
    <t>มีและสามารถนำไปใช้ประโยชน์ในการพัฒนาองค์กรได้จริง</t>
  </si>
  <si>
    <t>ส่วนที่ 1 ผลสัมฤทธิ์ของงานที่มหาวิทยาลัยกำหนด (40%)</t>
  </si>
  <si>
    <t>ที่ได้</t>
  </si>
  <si>
    <t>ใช้วิธีการประเมินผลการ เรียนการสอนมากกว่า ๑ รูปแบบและกำหนดเกณฑ์ การประเมินผลไว้ชัดเจน</t>
  </si>
  <si>
    <t> ใช้วิธีการประเมินผลการ เรียนการสอน มากกว่า ๑ รูปแบบและมีการทำ ข้อตกลงในการประเมินผล กับนักศึกษา</t>
  </si>
  <si>
    <t> ใช้วิธีการประเมินผลการ เรียนการสอน มากกว่า ๑ รูปแบบและมีการปรับปรุง แบบประเมินนักศึกษา ตามความเหมาะสมอยู่เสมอ</t>
  </si>
  <si>
    <t> มีการวัดและประเมินผล กลยุทธ์การสอนและวิธีการ สอนตามที่กำหนดในเล่ม หลักสูตรและ มคอ.๓ อย่างน้อย ๑ รายวิชา</t>
  </si>
  <si>
    <t> มีการวัดและประเมินผล กลยุทธ์การสอนและวิธีการ สอนตามที่กำหนดในเล่ม หลักสูตร และ มคอ.๓ โดย ต้องครบทุกรายวิชา</t>
  </si>
  <si>
    <t> มีตำรา/เอกสารประกอบ การสอนเอกสารคำสอนที่ ผลิดขึ้นเอง ที่สมบูรณ์แล้ว</t>
  </si>
  <si>
    <t>มีหนังสือหรือตำรา เอกสารประกอบการสอน หรือ เอกสารคำสอนที่ผ่าน การตรวจสอบจากผู้ทรง คุณวุฒิของมหาวิทยาลัย</t>
  </si>
  <si>
    <t xml:space="preserve">      เข้าร่วมโครงการ   1 โครงการ</t>
  </si>
  <si>
    <t xml:space="preserve">      เข้าร่วมโครงการ 2  โครงการ</t>
  </si>
  <si>
    <t xml:space="preserve">      เข้าร่วมโครงการ 3  โครงการ</t>
  </si>
  <si>
    <t>3.3 เป็นหัวหน้าโครงการหรือคณะกรรมการดำเนินโครงการที่ก่อให้เกิดรายได้(นับให้เฉพาะกรรมการที่ดเนินโครงการเท่านั้น) นับได้ 2 รอบการประเมิน</t>
  </si>
  <si>
    <t>เข้าร่วมโครงการ           1 โครงการ</t>
  </si>
  <si>
    <t>เข้าร่วมโครงการ 2 โครงการ</t>
  </si>
  <si>
    <t>เป็นกรรมการดำเนินโครงการ</t>
  </si>
  <si>
    <t>อ. : น้อยกว่า 10.01
ผศ. : น้อยกว่า 8.01
รศ. : น้อยกว่า 5.01</t>
  </si>
  <si>
    <t>อ. : 10.01-15.00
ผศ. : 8.01-13.00
รศ. : 5.01-10.00</t>
  </si>
  <si>
    <t>อ. : 15.01-20.00
ผศ. : 13.01-18.00
รศ. : 10.01-15.00</t>
  </si>
  <si>
    <t>อ. : 20.01-25.00
ผศ. : 18.01-23.00
รศ. : 15.01-20.00</t>
  </si>
  <si>
    <t>อ. : มากกว่า 25.00
ผศ. : มากกว่า 23.00
รศ. : มากกว่า 20.00</t>
  </si>
  <si>
    <t>1.3 ผลการประเมินความพึงพอใจ                  (ใช้รอบภาคการศึกษาที่ผ่านมา กรณีเป็นผู้สอนร่วมให้ใช้ผลการประเมินของผู้จัดการรายวิชา)</t>
  </si>
  <si>
    <t>ผลการประเมิน
ต่ำกว่า 2.50</t>
  </si>
  <si>
    <t>มีสัดส่วนร่วมในโครงการวิจัยรวมกัน ไม่น้อยกว่าร้อยละ
อ.  21-40
ผศ. 41-60
รศ.41-60
หรือได้รับ งปม.ทุนวิจัยรวมกันทุกโครงการ/คน
ด้านวิทย์ : ตั้งแต่ 50,000-59,999 บาท
ด้านสังคม : ตั้งแต่ 15,999-24,999 บาท</t>
  </si>
  <si>
    <t>มีสัดส่วนร่วมในโครงการวิจัยรวมกัน ไม่น้อยกว่าร้อยละ
อ.  41-60
ผศ. 61-100
รศ.61-100
หรือได้รับ งปม.ทุนวิจัยรวมกันทุกโครงการ/คน
ด้านวิทย์ : ตั้งแต่ 60,000-69,999 บาท
ด้านสังคม : ตั้งแต่ 25,000-34,999 บาท</t>
  </si>
  <si>
    <t>อ. มีสัดส่วนร่วมในโครงการวิจัยรวมกัน ไม่น้อยกว่าร้อยละ 61-100
ผศ. มีสัดส่วนร่วมในโครงการวิจัยรวมกันมากกกว่าร้อยละ100
รศ. มีสัดส่วนร่วมในโครงการวิจัยรวมกันมากกกว่าร้อยละ100
หรือได้รับ งปม.ทุนวิจัยรวมกันทุกโครงการ/คน
ด้านวิทย์ : ตั้งแต่ 70,000-79,999 บาท
ด้านสังคม : ตั้งแต่ 35,000-44,999 บาท</t>
  </si>
  <si>
    <t>เป็นหัวหน้าโครงการวิจัยงบภายนอกที่โครงการเข้าสู่ระบบ RISS (สวพ.ดูแล) และมีงบประมาณผ่านหน่วยงานแล้วแต่กรณี(ในส่วน งปม.)
 หรือได้รับ งปม.ทุนวิจัยรวมกันทุกโครงการ/คน
ด้านวิทย์ : ตั้งแต่ 80,000 บาทขึ้นไป
ด้านสังคม : ตั้งแต่ 45,000บาทขึ้นไป</t>
  </si>
  <si>
    <t>ผลรวมคะแนนการเผยแพร่ผลงานทางวิชาการตามเกณฑ์การประกันคุณภาพตั้งแต่
 อ. : 1.0
ผศ. : มากกว่า 1.0 หรือจะต้องมีผลงานที่ตีพิมพ์ในระดับนานาชาติ ที่ กพอ.กำหนด
รศ.  : มากกว่า 1.2 หรือจะต้องมีผลงานที่ตีพิมพ์ในระดับนานาชาติ ที่ กพอ.กำหนด โดยต้องตีพิมพ์ในระดับ Q3-Q4</t>
  </si>
  <si>
    <t>2.3 เอกสารประกอบการสอน เอกสารคำสอน/บทความวิชาการ/ หนังสือ/ตำรา  (นับได้สองรอบการประเมิน)</t>
  </si>
  <si>
    <t>มีตำรา/เอกสารประกอบการ สอน เอกสารคำสอนที่ผลิตขึ้นเอง ที่ยังไม่สมบูรณ</t>
  </si>
  <si>
    <t xml:space="preserve">3.2 การเป็นวิทยากร/ที่ปรึกษา/ผู้ทรงคุณวุฒิ </t>
  </si>
  <si>
    <t>เป็นวิทยากร/ที่ปรึกษา/กรรมการผู้ทรงคุณวุฒิ ภายในหน่วยงาน จำนวน  1 โครงการ</t>
  </si>
  <si>
    <t>เป็นวิทยากร/ที่ปรึกษา/กรรมการผู้ทรงคุณวุฒิ ภายในหน่วยงาน มากกว่าจำนวน  1 โครงการ</t>
  </si>
  <si>
    <t>เป็นวิทยากร/ที่ปรึกษา/กรรมการผู้ทรงคุณวุฒิ ภายนอกหน่วยงาน จำนวน  1 โครงการ</t>
  </si>
  <si>
    <t>เป็นวิทยากร/ที่ปรึกษา/กรรมการผู้ทรงคุณวุฒิ ภายนอกหน่วยงาน จำนวน  2 โครงการ</t>
  </si>
  <si>
    <t>เป็นวิทยากร/ที่ปรึกษา/กรรมการผู้ทรงคุณวุฒิ ภายนอกหน่วยงานมากกว่าจำนวน  2 โครงการ</t>
  </si>
  <si>
    <t>มากกว่า 80,000 หรือเป็นหัวหน้าโครงการ</t>
  </si>
  <si>
    <t>4.1 การมีส่วนร่วมในโครงการทางด้านทำนุบำรุง อนุรักษ์ ศิลปวัฒนธรรมและสิ่งแวดล้อม ต้องอยู่ในแผนหรือโครงการทางด้านทำนุบำรุว อนุรักษ์ศิลปวัฒนธรรมและสิ่งแวดล้อมของวิทยาเขต/มหาวิทยาลัยที่ผ่านความเห็นชอบจากคณะกรรมการบริหารหน่วยงาน</t>
  </si>
  <si>
    <t>เข้าร่วมโครงการตั้งแต่           4 โครงการขึ้นไป</t>
  </si>
  <si>
    <t>เป็นกรรมการ 1 งาน</t>
  </si>
  <si>
    <t xml:space="preserve">1.4 บทความวิจัย/บทความทางวิชาการที่ตีพิมพ์ในวารสารระดับชาติอยู่ในฐาน TCI (ฐาน 1 และ 2) 
       หรือวารสารระดับนานาชาติที่ได้รับยอมรับในสาขา หรืออยู่ในฐานข้อมูล ISI หรือเทียบเท่าตามที่ กพอ.กำหนด
      ค่าเป้าหมาย  
           กรณีชื่อแรก/หรือผู้รับผิดชอบบทความ
• วารสารระดับนานาชาติที่ได้รับการยอมรับในสาขา หรือ ฐาน ISI หรือเทียบเท่าตามที่ กพอ.กำหนด จำนวน 1 ผลงาน หรือ 
• TCI ฐาน 1 จำนวน 1 ผลงาน และเป็นผู้ร่วม (ฐาน ISI หรือ TCI ฐาน 1 หรือ 2) จำนวน 1 ผลงาน หรือ 
• TCI ฐาน 2 จำนวน 2 ผลงาน หรือ 
• TCI ฐาน 2 จำนวน 1 ผลงาน และเป็นผู้ร่วม (ฐาน ISI หรือ TCI ฐาน 1 หรือ 2) จำนวน 2 ผลงาน
           กรณีผู้ร่วม 
• ฐาน ISI หรือ ฐาน TCI ฐาน 1 หรือ 2 ต้องมีผลงานอย่างน้อย 3 ผลงานขึ้นไป
หมายเหตุ : นับได้ 1 รอบประเมิน และใช้บทความที่ตีพิมพ์แล้วเป็นหลักฐานประกอบการประเมิน  
</t>
  </si>
  <si>
    <t>1 หลักสูตร</t>
  </si>
  <si>
    <t>2 หลักสูตร</t>
  </si>
  <si>
    <t xml:space="preserve">3. อาจารย์ไปนำเสนอผลงานและได้รับรางวัล หรือ
  -อาจารย์เข้าร่วมการแข่งขัน หรือ
 -นำนักศึกษาเข้าร่วมแข่งขัน หรือ
  (ผู้ร่วมฝึกซ้อมนักศึกษา สามารถนับได้) 
 -นำนักศึกษาเข้าร่วมประกวดผลงานสหกิจศึกษา หรือ 
 -เป็นอาจารย์ที่ปรึกษานักศึกษาสหกิจศึกษา หรือ
 -มีภาระงานสอนที่รับผิดชอบ
</t>
  </si>
  <si>
    <t>คำขอได้รับการพิจารณาและให้มีการปรับปรุง แก้ไข</t>
  </si>
  <si>
    <t>ได้รับการจดทะเบียนคุ้มครองทรัพย์สินทางปัญญา 1 เรื่อง</t>
  </si>
  <si>
    <t xml:space="preserve">มีการยื่นคำขอการขอรับ
การจดทะเบียนคุ้มครอง
ทรัพย์สินทางปัญญาไป
ยังมหาวิทยาลัย </t>
  </si>
  <si>
    <t>7. คะแนนการรับการตรวจประเมินกิจกรรม       5ส+ ระดับหลักสูตรฯ  จากคณะกรรมการภายนอก</t>
  </si>
  <si>
    <t xml:space="preserve">ต่ำกว่า
ร้อยละ 70
</t>
  </si>
  <si>
    <t>ร้อยละ70-74</t>
  </si>
  <si>
    <t>ร้อยละ 75-79</t>
  </si>
  <si>
    <t>ร้อยละ 80-100</t>
  </si>
  <si>
    <t>9.การมีส่วนร่วมในการประชาสัมพันธ์แชร์ข่าวสาร  ของสาขา/คณะ/มหาวิทยาลัย ต่อรอบการประเมิน</t>
  </si>
  <si>
    <t>อย่างน้อย 20 ครั้ง</t>
  </si>
  <si>
    <t>อย่างน้อย 30 ครั้ง</t>
  </si>
  <si>
    <t>อย่างน้อย 40 ครั้ง</t>
  </si>
  <si>
    <t xml:space="preserve">อย่างน้อย 50 ครั้ง </t>
  </si>
  <si>
    <t xml:space="preserve">อย่างน้อย 60 ครั้ง </t>
  </si>
  <si>
    <t>10. การจัดการความรู้ (KM) ภายใน             คณะศิลปศาสตร์</t>
  </si>
  <si>
    <t xml:space="preserve">เข้าร่วม 1 ครั้ง   </t>
  </si>
  <si>
    <t>เข้าร่วม 1 ครั้ง และ   
นำองค์ความรู้ไปใช้</t>
  </si>
  <si>
    <t>เข้าร่วม 2 ครั้ง และ          นำองค์ความรู้ไปใช้</t>
  </si>
  <si>
    <t xml:space="preserve">ผู้นำเสนอ/กรรมการ KM </t>
  </si>
  <si>
    <t>ผลสัมฤทธิ์ของงานที่สาขากำหนด  (.....1๐%)***</t>
  </si>
  <si>
    <t>1.มีส่วนร่วมในงานการจัดเตรียมสถานที่ จัดดอกไม้และงานมอบหมาย    อื่น ๆ ที่ขอความอนุเคราะห์จากหน่วยงานทั้งภายในและภายนอก โดยไม่มีคำสั่ง แต่ได้รับความเห็นชอบจากผู้บังคับบัญชา</t>
  </si>
  <si>
    <t>มีส่วนร่วมมากกว่า 5 งาน</t>
  </si>
  <si>
    <t>เกณฑ์คะแนน</t>
  </si>
  <si>
    <t>มีสิทธิ์เลื่อนร้อยละ 6</t>
  </si>
  <si>
    <t>73.37-75.27</t>
  </si>
  <si>
    <t>71.46-73.36</t>
  </si>
  <si>
    <t>69.55-71.45</t>
  </si>
  <si>
    <t>67.64-69.54</t>
  </si>
  <si>
    <t>65.73-67.63</t>
  </si>
  <si>
    <t>63.82-65.72</t>
  </si>
  <si>
    <t>61.91-63.81</t>
  </si>
  <si>
    <t>60.00-61.90</t>
  </si>
  <si>
    <t>มีสิทธิ์เลื่อนร้อยละ 1</t>
  </si>
  <si>
    <t>มีสิทธิ์เลื่อนร้อยละ 1.25</t>
  </si>
  <si>
    <t>มีสิทธิ์เลื่อนร้อยละ 1.5</t>
  </si>
  <si>
    <t>มีสิทธิ์เลื่อนร้อยละ 1.75</t>
  </si>
  <si>
    <t>มีสิทธิ์เลื่อนร้อยละ 2</t>
  </si>
  <si>
    <t>มีสิทธิ์เลื่อนร้อยละ 2.25</t>
  </si>
  <si>
    <t>มีสิทธิ์เลื่อนร้อยละ 2.50</t>
  </si>
  <si>
    <t>มีสิทธิ์เลื่อนร้อยละ 2.75</t>
  </si>
  <si>
    <t>มีสิทธิ์เลื่อนร้อยละ 3</t>
  </si>
  <si>
    <t>มีสิทธิ์เลื่อนร้อยละ 3.25</t>
  </si>
  <si>
    <t>มีสิทธิ์เลื่อนร้อยละ 3.50</t>
  </si>
  <si>
    <t>มีสิทธิ์เลื่อนร้อยละ 3.75</t>
  </si>
  <si>
    <t>มีสิทธิ์เลื่อนร้อยละ 4</t>
  </si>
  <si>
    <t>มีสิทธิ์เลื่อนร้อยละ 4.25</t>
  </si>
  <si>
    <t>มีสิทธิ์เลื่อนร้อยละ 4.50</t>
  </si>
  <si>
    <t>มีสิทธิ์เลื่อนร้อยละ 4.75</t>
  </si>
  <si>
    <t>มีสิทธิ์เลื่อนร้อยละ 5</t>
  </si>
  <si>
    <t>มีสิทธิ์เลื่อนร้อยละ 5.25</t>
  </si>
  <si>
    <t>มีสิทธิ์เลื่อนร้อยละ 5.50</t>
  </si>
  <si>
    <t>มีสิทธิ์เลื่อนร้อยละ 5.75</t>
  </si>
  <si>
    <t>98.20-100        คะแนน</t>
  </si>
  <si>
    <t>96.29-98.19     คะแนน</t>
  </si>
  <si>
    <t>94.38-96.28    คะแนน</t>
  </si>
  <si>
    <t>92.47-94.37    คะแนน</t>
  </si>
  <si>
    <t>90.56-92.46    คะแนน</t>
  </si>
  <si>
    <t>88.65-90.55    คะแนน</t>
  </si>
  <si>
    <t>86.74-88.64    คะแนน</t>
  </si>
  <si>
    <t>84.83-86.73   คะแนน</t>
  </si>
  <si>
    <t>82.92-84.82    คะแนน</t>
  </si>
  <si>
    <t>81.01-82.91   คะแนน</t>
  </si>
  <si>
    <t>79.10-81        คะแนน</t>
  </si>
  <si>
    <t>77.19-79.09   คะแนน</t>
  </si>
  <si>
    <t>75.28-77.18    คะแนน</t>
  </si>
  <si>
    <t>องค์ประกอบที่ ๑ : ผลสัมฤทธิ์ของงาน (ตัวชี้วัด)  8๐ %</t>
  </si>
  <si>
    <t xml:space="preserve"> สรุปการประเมินผลการปฏิบัติราชการ</t>
  </si>
  <si>
    <t>องค์ประกอบที่ ๒: พฤติกรรมการปฏิบัติราชการ(สมรรถนะ) 2๐ % (คะแนนโดยประมาณนะคะ)</t>
  </si>
  <si>
    <t>1.1 ภาระงานสอน                                        * (นับชั่วโมงภาระงานต่อสัปดาห์)</t>
  </si>
  <si>
    <t xml:space="preserve">        การพิจารณาเลื่อนเงินเดือนจากผลคะแนนการปฏิบัติราชการ โดยเลื่อนเป็นอัตราร้อยละจากฐานในการคำนวณตามที่ ก.พ.อ. กำหนด </t>
  </si>
  <si>
    <t>ทั้งนี้ หากหน่วยงานใด มีวงเงินเลื่อนเงินเดือนไม่เพียงพอต่อการเลื่อนเงินเดือนตามเกณฑ์คะแนน ให้เป็นอำนาจของหัวหน้าหน่วยงานที่จะปรับ</t>
  </si>
  <si>
    <t>ชื่อผู้รับการประเมิน (นาย/นาง/นางสาว).........................................................................ชื่อสกุล....................................................................</t>
  </si>
  <si>
    <t>และประกาศ มทร.ศรีวิชัย เรื่อง การเลื่อนค่าตอบแทนพนักงานมหาวิทยาลัย ประกาศ ณ วันที่ 20 กันยายน 2562</t>
  </si>
  <si>
    <t xml:space="preserve">         ตามประกาศ มทร.ศรีวิชัย เรื่อง การเลื่อนเงินเดือนข้าราชการพลเรือนในสถาบันอุดมศึกษา ประกาศ ณ วันที่ 23 มีนาคม 2559</t>
  </si>
  <si>
    <t>อัตราร้อยละที่จะเลื่อนเงินเดือนลงเพื่อให้เพียงพอกับวงเงินเลื่อนเงินเดือนของหน่วยงาน โดยกำหนดระดับผลการประเมิน และเกณฑ์คะแนน ดังนี้</t>
  </si>
  <si>
    <t>(สำหรับสาขาคหกรรมศาสตร์ หลักสูตรสาขาวิชาธุรกิจคหกรรมศาสตร์)</t>
  </si>
  <si>
    <t>แบบสรุปคะแนนการประเมินผลการปฏิบัติราชการ</t>
  </si>
  <si>
    <t>ผ่านสมรรถนะ 1 ระดับ</t>
  </si>
  <si>
    <t>ผ่านสมรรถนะเพิ่มขึ้นมากกว่า 1 ระดับ หรือผ่าน Post test ระดับ B 2.1</t>
  </si>
  <si>
    <t>4.2 นวัตกรรมที่ผลักดันให้เกิดการพัฒนาตามองค์ประกอบของ Green Campus (ใช้ได้สองรอบการประเมิน)</t>
  </si>
  <si>
    <t>ผลสัมฤทธิ์ของงานที่หน่วยงานกำหนด  (..3๐%)***</t>
  </si>
  <si>
    <t xml:space="preserve">นำเสนอผลงานระดับชาติแต่ไม่ได้รับรางวัล/
-เข้าร่วมการแข่งขันระดับภาค           
-นำนักศึกษาเข้าร่วมแข่งขันระดับภาค
-ระดับคณะแต่ไม่ได้รับรางวัล 
-1 คน
-อ. 33-36.9
ผศ.31-34.9  
รศ. 28-31.9   
</t>
  </si>
  <si>
    <t xml:space="preserve">นำเสนอผลงาน
ระดับนานาชาติแต่ไม่ได้รับรางวัล
-เข้าร่วมการแข่งขันระดับชาติ/นานาชาติ           
-นำนักศึกษาเข้าร่วมแข่งขันระดับ
ชาติ/นานาชาติ
-ระดับคณะฯ   และได้รับรางวัล หรือ ระดับมหาวิทยาลัย  แต่ไม่ได้รับรางวัล 
-2 คน
-อ. 37-40.9
ผศ. 35-38.9 
รศ. 32-35.9   
</t>
  </si>
  <si>
    <t xml:space="preserve">ไปนำเสนอผลงาน
ระดับชาติ/นานาชาติและได้รับรางวัล
-เข้าร่วมการแข่งขันระดับชาติ/นานาชาติและได้รับรางวัล
-นำนักศึกษาเข้าร่วมแข่งขันระดับชาติ/นานาชาติและได้รับรางวัล
-ระดับมหาวิทยาลัยและได้รับรางวัล หรือระดับเครือข่าย/ระดับประเทศ 
ทั้งได้รับรางวัล
และไม่ได้รับรางวัล 
-3 คนขึ้นไป
-อ. มากกว่าหรือเท่ากับ 41
ผศ. มากกว่าหรือเท่ากับ 39 
รศ. มากกว่าหรือเท่ากับ 36 
</t>
  </si>
  <si>
    <t>5.การจดทะเบียนทรัพย์สินทางปัญญาผลงาน นวัตกรรม สิ่งประดิษฐ์และงานสร้างสรรค์ วรรณกรรม นาฏกรรม ดนตรีกรรม งานแพร่เสียงแพร่ภาพ สิ่งบันทึกเสียง ภาพยนตร์ หรือโสตทัศนวัสดุ ฯลฯ</t>
  </si>
  <si>
    <t xml:space="preserve">6. ระดับคะแนนการประเมินการประกันคุณภาพตามเกณฑ์ (AUN QA)                                  (ใช้ 2 รอบการประเมิน)
**สาขาศึกษาทั่วไปใช้คะแนนการประเมินการประกันคุณภาพของคณะ                            (ใช้ผลคะแนนในรอบปีประเมิน)
</t>
  </si>
  <si>
    <t>1 ระดับ</t>
  </si>
  <si>
    <t>2 ระดับ</t>
  </si>
  <si>
    <t>3 ระดับ</t>
  </si>
  <si>
    <t>4 ระดับ</t>
  </si>
  <si>
    <t>5-7 ระดับ</t>
  </si>
  <si>
    <t xml:space="preserve">8. เป็นกรรมการตรวจรับ/ตรวจการจ้าง/กรรมการควบคุมงาน/กรรมการเปิดซอง/กรรมการกำหนดสเปค/กรรมการร่าง TOR ด้านงานพัสดุของคณะ/สาขา/หลักสูตร/กรรมการตีราคากลาง/กรรมการกำหนดราคากลาง/กรรมการแทงจำหน่ายพัสดุ ครุภัณฑ์
(เป็นกรรมการคุมงาน จำนวน 1 รายการ  ได้ 
 5 คะแนน)
</t>
  </si>
  <si>
    <t>1.2  การใช้งานระบบสารสนเทศ LMS
หรือระบบสารสนเทศที่ออนไลน์อื่น
ที่มีหลักฐานในการเผยแพร่สือโดยคณะไปดำเนินการตกลงกับผู้ถูกประเมิน
(ซึ่งคณะสามารถประเมินผลได้</t>
  </si>
  <si>
    <t>มคอ.3 
ที่เสร็จสมบูรณ์ ไม่เกินครึ่งหนึ่งของรายวิชาที่สอนทั้งหมด</t>
  </si>
  <si>
    <t>มคอ.3 
ที่เสร็จสมบูรณ์ เกินครึ่งหนึ่งของรายวิชาที่สอนทั้งหมด</t>
  </si>
  <si>
    <t>มคอ.3 
และสื่อการสอน และเอกสารประกอบการสอน/หรือเอกสารคำสอน   โดยต้องครบทุกรายวิชา</t>
  </si>
  <si>
    <t>มคอ.3 
และสื่อการสอน และเอกสารประกอบการสอน/หรือเอกสารคำสอน และการบ้านรวมแบบฝึกหัด โดยต้องครบทุกรายวิชา</t>
  </si>
  <si>
    <t>มีสัดส่วนร่วมในโครงการวิจัยรวมกัน ไม่น้อยกว่าร้อยละ
อ.  1-20
ผศ. 1-39
รศ.1-39
หรือได้รับ งปม.ทุนวิจัยรวมกันทุกโครงการ/คน
ด้านวิทย์ : ตั้งแต่ 40,000-49,999 บาท
ด้านสังคม : ตั้งแต่ 5,000-14,999 บาท</t>
  </si>
  <si>
    <t>ผลรวมคะแนนการเผยแพร่ผลงานทางวิชาการตามเกณฑ์การประกันคุณภาพ ตั้งแต่
อ. : 0.01-0.39
ผศ. : 0.01-0.59
รศ.  : 0.01-0.59</t>
  </si>
  <si>
    <t>ผลรวมคะแนนการเผยแพร่ผลงานทางวิชาการตามเกณฑ์การประกันคุณภาพ ตั้งแต่
อ. : 0.40-0.59
ผศ. : 0.60-0.79
รศ.  : 0.60-0.79</t>
  </si>
  <si>
    <t>ผลรวมคะแนนการเผยแพร่ผลงานทางวิชาการตามเกณฑ์การประกันคุณภาพ ตั้งแต่
อ. : 0.60-.079
ผศ. : 0.80-0.99
รศ.  : 0.80-0.99</t>
  </si>
  <si>
    <t>ผลรวมคะแนนการเผยแพร่ผลงานทางวิชาการตามเกณฑ์การประกันคุณภาพ ตั้งแต่
อ. : 0.80-0.99
ผศ. : 1.00
รศ.  : 1.00-1.19</t>
  </si>
  <si>
    <t>ตั้งแต่ 
1-20,000</t>
  </si>
  <si>
    <t>เข้าร่วมโครงการ 3 โครงการขึ้นไป</t>
  </si>
  <si>
    <t>4.2 การเป็นวิทยากรหรือกรรมการผู้ทรงคุณวุฒิทางด้านทำนุบำรุงอนุรักษ์ ศิลปวัฒนธรรมและสิ่งแวดล้อม โดนต้องได้รับอนุญาตจากมหาวิทยาลัยหรือหน่วยงาน</t>
  </si>
  <si>
    <t>เป็นวิทยากรหรือ กรรมการ ผู้ทรงคุณวุฒิ ภายในหน่วยงาน จำนวน ๑ โครงการ</t>
  </si>
  <si>
    <t>เป็นวิทยากรหรือ กรรมการ ผู้ทรงคุณวุฒิ ภายในหน่วยงาน ตั้งแต่ 2 โครงการขึ้นไป</t>
  </si>
  <si>
    <t> เป็นวิทยากรหรือ กรรมการ ผู้ทรงคุณวุฒิ ภายนอกหน่วยงาน จำนวน ๑ โครงการ</t>
  </si>
  <si>
    <t> เป็นวิทยากรหรือ กรรมการ ผู้ทรงคุณวุฒิภายนอกหน่วยงาน จำนวน ๒ โครงการ</t>
  </si>
  <si>
    <t> เป็นวิทยากรหรือ กรรมการ ผู้ทรงคุณวุฒิ ภายนอกหน่วยงาน ตั้งแต่จำนวน 3 โครงการขึ้นไป</t>
  </si>
  <si>
    <t>4.3 การบูรณาการทำนุบำรุงอนุรักษ์ ศิลปวัฒนธรรมและสิ่งแวดล้อมกับพันธกิจอื่น โดยต้องระบุใน มคอ.3 หรือระบุในแผนพัฒนานักศึกษา หรือโครงการที่ได้รับอนุมัติ</t>
  </si>
  <si>
    <t>มีแผน แต่ไม่ได้ระบุใน มคอ.3 หรือแผนพัฒนานักศึกษา หรือโครงการที่ได้รับอนุมัติ</t>
  </si>
  <si>
    <t>สามารถบูรณาการได้ 1 พันธกิจ</t>
  </si>
  <si>
    <t>สามารถบูรณาการได้ 2 พันธกิจ</t>
  </si>
  <si>
    <t>สามารถบูรณาการได้ 3 พันธกิจ</t>
  </si>
  <si>
    <t>สามารถบูรณาการได้ 3 พันธกิจ และสามารถบูรณาการกับงานพัฒนานักศึกษาด้วย</t>
  </si>
  <si>
    <t>เป็นกรรมการดำเนินโครงการ   1 โครงการ</t>
  </si>
  <si>
    <t>เป็นกรรมการดำเนินโครงการ   2 โครงการ</t>
  </si>
  <si>
    <t>เป็นกรรมการดำเนินโครงการ  มากกว่า 2 โครงการ หรือเป็นหัวหน้าโครงการ 1 โครงการ</t>
  </si>
  <si>
    <t>5.2 บทบาทการเป็นที่ปรึกษาให้กับนักศึกษาทั้งทางด้านวิชาการ/วิชาชีพ และการใช้ชีวิต (เฉลี่ยต่อเดือน)</t>
  </si>
  <si>
    <t>5.3 งานที่ได้รับการแต่งตั้งตามคำสั่งของมหาวิทยาลัย/วิทยาเขต/คณะ/วิทยาลัย ซึ่งมีผลกระทบระดับมหาวิทยาลัย</t>
  </si>
  <si>
    <t>เป็นกรรมการมากกว่า 4 งานขึ้นไป หรือปฏิบัติงานประจำในส่วนงานอื่นที่ได้รับมอบหมายนอกเหนือจากภาระงานหลักจากวิทยาเขตหรือมหาวิทยาลัย</t>
  </si>
  <si>
    <t>มีการวางแผนพัฒนาตนเองในด้าน Smart Tracher</t>
  </si>
  <si>
    <t>ผ่านการพัฒนา 1 ด้าน</t>
  </si>
  <si>
    <t>มีแผนพัฒนานวัตกรรมหรืองานสร้างสรรค์</t>
  </si>
  <si>
    <t>เริ่มมีการจัดเตรียมนวัตกรรมหรืองานสร้างสรรค์ของผู้เรียนที่ยังไม่สมบูรณ์</t>
  </si>
  <si>
    <t>มีนวัตกรรมสามารถนำไปใช้ประโยชน์ได้</t>
  </si>
  <si>
    <t>นวัตกรรมได้รับการรับรอง</t>
  </si>
  <si>
    <t>นวัตกรรมได้รับการรับรอง สามารถนำไปใช้ประโยชน์ได้</t>
  </si>
  <si>
    <t>1.3 ร้อยละของผู้สอนที่สอบผ่านสมรรถนะด้านภาษาอังกฤษที่มหาวิทยาลัยกำหนด</t>
  </si>
  <si>
    <t>มีการพัฒนา
ตนเองผ่านระบบ 1-79%</t>
  </si>
  <si>
    <t>มีการพัฒนา
ตนเองผ่านระบบ 80% -ขึ้นไป</t>
  </si>
  <si>
    <t>ผ่าน Post test ตั้งแต่ระดับ    B 2.1 ขึ้นไป</t>
  </si>
  <si>
    <t>มีแผนแต่ยังไม่ได้ดำเนินการ</t>
  </si>
  <si>
    <t>ดำเนินการบางส่วนแต่ยังไม่สมบูรณ์</t>
  </si>
  <si>
    <t>บูรณาการกับการเรียนการสอนและพันธกิจอื่นมากกว่า 1 ด้าน</t>
  </si>
  <si>
    <t>อยู่ระหว่างดำเนินการ</t>
  </si>
  <si>
    <t>มีผลงาน สิ่งประดิษฐ์ นวัตกรรมและงานสร้างสรรค์</t>
  </si>
  <si>
    <t>3.1 ผลงานบริการวิชาการที่บูรณาการกับการเรียนการสอนและพันธกิจอื่นอย่างน้อยอีก 1 ด้าน</t>
  </si>
  <si>
    <t>มีแผนเขียนโครงการบริการวิชาการที่ก่อให้เกิดรายได้</t>
  </si>
  <si>
    <t>มีโครงการอนุมัติแล้วแต่ไม่ได้ดำเนินการ</t>
  </si>
  <si>
    <t>ดำเนินการและมีรายได้</t>
  </si>
  <si>
    <t>ดำเนินการโครงการและมีรายได้เพิ่มมากกว่า 1-5% จากรอบที่ผ่านมา</t>
  </si>
  <si>
    <t>ดำเนินการโครงการและมีรายได้เพิ่มมากกว่า 5% จากรอบที่ผ่านมา</t>
  </si>
  <si>
    <t>4.1 นวัตกรรมที่เกี่ยวข้องกับทำนุบำรุงศิลป/วัฒนธรรม/ สิ่งแวดล้อม(นับได้สองรอบการประเมิน)</t>
  </si>
  <si>
    <t>มีแผนพัฒนานวัตกรรมที่เกี่ยวข้องกับการทำนุบำรุงศิลป วัฒนธรรมและสิ่งแวดล้อม</t>
  </si>
  <si>
    <t>เริ่มมีการจัดทำนวัตกรรมแต่ยังไม่เสร็จสมบูรณ์</t>
  </si>
  <si>
    <t>มีแต่อยู่ในช่วงการยื่นขอจดลิขสิทธิ์ หรืออนุสิทธิบัตร หรือสิทธิบัตรแต่นำเอาไปใช้ประโยชน์เชิงชุมชนหรือสังคม</t>
  </si>
  <si>
    <t>มีนวัตกรรมที่ได้รับรองทรัพย์สินทางปัญญา คือได้รับลิขสิทธิ์ หรืออนุสิทธิบัตร หรือสิทธิบัตร</t>
  </si>
  <si>
    <t>มีนวัตกรรมที่ได้รับรองทรัพย์สินทางปัญญา คือได้รับลิขสิทธิ์ หรืออนุสิทธิบัตร หรือสิทธิบัตรที่นำไปใช้ประโยชน์เชิงพาณิชย์ ชุมชนหรือสังคม</t>
  </si>
  <si>
    <t>มีแผนพัฒนานวัตกรรมที่เกี่ยวข้องกับการพัฒนาตามองค์ประกอบของ Green campus</t>
  </si>
  <si>
    <t>มีแต่อยู่ในช่วงการยื่นขอจดลิขสิทธิ์ หรืออนุสิทธิบัตร หรือสิทธิบัตร</t>
  </si>
  <si>
    <t xml:space="preserve">1. การพัฒนาตนเอง/งานวิจัย/งานบริการวิชาการ
  1.1 อาจารย์ได้รับการกำหนดตำแหน่งทางวิชาการ/วุฒิการศึกษาสูงขึ้น
      (มีหนังสือคำสั่งแต่งตั้ง/ปรับวุฒิ ใช้ได้ 1 รอบการประเมินในรอบที่มีคำสั่งแต่งตั้งจากมหาวิทยาลัย) 
    ค่าเป้าหมาย ได้รับการกำหนดตำแหน่งทางวิชาการ/มีวุฒิการศึกษาสูงขึ้น
    1.2 งานวิจัย/โครงการบริการวิชาการ ที่ได้รับสนับสนุนงบประมาณจากหน่วยงานภายนอก/ผู้รับผิดชอบโครงการ U2T
      (1 งานวิจัย/โครงการบริการวิชาการ นับได้ 1 รอบการประเมิน นับรอบที่เซ็นสัญญาและงบประมาณที่ได้รับสนับสนุนสามารถนับรวมได้หลายโครงการ)
         ค่าเป้าหมาย มากกว่าหรือเท่ากับ 150,000 บาท  
  1.3 เป็นผู้รับผิดชอบ/ผู้รับผิดชอบร่วม โครงการบริการวิชาการที่ก่อให้เกิดรายได้กับคณะฯ /หลักสูตรระยะสั้น  
       (รายได้สามารถนับรวมได้หลายโครงการ)
      ค่าเป้าหมาย  รายได้รวมต่อคน มากกว่าหรือเท่ากับ 30,000 บาท
</t>
  </si>
  <si>
    <t xml:space="preserve">1.5 ตำรา หรือหนังสือ โดยผ่านผู้ทรงคุณวุฒิของมหาวิทยาลัย     
       หรือ ได้รับการตีพิมพ์โดยสำนักพิมพ์ที่มีกองบรรณาธิการ
  หมายเหตุ : นับได้ 1 รอบประเมิน 
     ค่าเป้าหมาย  จำนวน 1 เล่ม (นับผู้เขียนร่วมและนับได้ 1 รอบการประเมิน)
 1.6 เป็นผู้รับผิดชอบ หลักสูตร  non degree ที่สามารถเปิด      
      รับสมัคร มีการเรียนการสอนและสามารถเทียบโอน
      ประสบการณ์ได้
      ค่าเป้าหมาย  จำนวน 1 หลักสูตร
 1.7 นวัตกรรม สิ่งประดิษฐ์ และงานสร้างสรรค์ ได้รับการจดอนุสิทธิบัตร/สิทธิบัตร หรือเข้าร่วมประกวดแข่งขันและได้รับรางวัลระดับนานาชาติ
     ค่าเป้าหมาย  จำนวน 1 ผลงาน (นับได้ทุกคนที่มีชื่อและ    นับได้ 1 รอบการประเมิน)
หากมีตัวชี้วัดข้อใดข้อหนึ่ง ตั้งแต่ข้อ 1.1-1.7 จำนวน 1 ข้อ  จะได้คะแนน 30%
</t>
  </si>
  <si>
    <t>2. บุคลากรได้รับการฝึกอบรมด้านเทคโนโลยีดิจิทัล และการสื่อสาร หรือเป็นวิทยากรอบรมให้บุคลากรในคณะ  หรือฝังตัวในสถานประกอบการ
(นับการอบรมที่ได้รายงานผลในระบบ e-service เท่านั้น)</t>
  </si>
  <si>
    <t>มีแผนพัฒนาการฝึกอบรมด้านเทคโนโลยีดิจิทัลและการสื่อสาร หรือการเป็นวิทยากรอบรมให้บุคลากรในคณะ หรือการฝังตัวในสถานประกอบการ</t>
  </si>
  <si>
    <t>3 หลักสูตร</t>
  </si>
  <si>
    <t xml:space="preserve"> 4 หลักสูตรขึ้นไป/
เป็นวิทยากร จำนวน 1 หลักสูตร/ฝังตัวในสถานประกอบการ
อย่างน้อย 1 เดือน
</t>
  </si>
  <si>
    <t xml:space="preserve">มีแผนการนำเสนอผลงาน
-มีแผนการเข้าร่วมการแข่งขัน
-มีแผนการนำนักศึกษาเข้าร่วมการแข่งขัน
-มีแผนการนำนักศึกษาเข้าร่วมการแข่งขัน
-มีแผนพัฒนาตนเองใน
การเป็นอาจารย์ที่ปรึกษานักศึกษาสหกิจศึกษา
-อ. 25-28.9  
ผศ. 23-26.9  
รศ. 20-23.9   
</t>
  </si>
  <si>
    <t xml:space="preserve">มีการลงทะเบียนเข้าร่วมการนำเสนอผลงานเรียบร้อยแล้ว
-มีการลงทะเบียนเข้าร่วมการแข่งขันเรียบร้อยแล้ว
มีการลงทะเบียนเข้าร่วมการแข่งขันเรียบร้อยแล้ว
-มีการลงทะเบียนเข้าร่วมการแข่งขันเรียบร้อยแล้ว
-ผ่านการฝึกอบรมด้านสหกิจนักศึกษา
-อ. 29-32.9
ผศ. 27-30.9  
รศ. 24-27.9   
</t>
  </si>
  <si>
    <t xml:space="preserve">4.การเตรียมข้อเสนอโครงการ                     (วิจัยและ/หรือบริการวิชาการ)                      เพื่อขอรับสนับสนุนงบประมาณ                         และต้องได้รับอนุมัติ  จากกรรมการผู้ทรงคุณวุฒิ 
หรือมีงานวิจัยร่วมกับเครือข่ายต่างประเทศ
(มีสัญญารับทุนวิจัยที่แสดงถึงความร่วมมือกับเครือข่ายต่างประเทศ/บทความวิจัยที่ตีพิมพ์แล้วร่วมกับเครือข่ายต่างประเทศ ) ใช้ 1 รอบการประเมิน
หรือมีงานวิจัยร่วมกับหน่วยงานหรือเครือข่ายต่างประเทศ </t>
  </si>
  <si>
    <t xml:space="preserve">มีแผนการเตรียมข้อเสนอโครงการ   (มีแหล่งทุนและหัวข้อโครงการวิจัย)
-มีแผนการดำเนินงานวิจัยร่วมกับหน่วยงานหรือเครือข่ายต่างประเทศ
</t>
  </si>
  <si>
    <t xml:space="preserve">มีข้อเสนอโครงการ  ฉบับย่อ (Project brief)
-มีรายละเอียดเกี่ยวกับหน่วยงานที่ได้จัดทำวิจัยร่วม (ระบุชื่อบุคคลและหน่วยงาน)
</t>
  </si>
  <si>
    <t xml:space="preserve">มีข้อเสนอโครงการแต่ยังไม่สมบูรณ์
-มีข้อเสนอโครงการ  ฉบับย่อ(Project brief)
</t>
  </si>
  <si>
    <t xml:space="preserve">มีข้อเสนอโครงการที่แล้วเสร็จแต่ยังไม่ได้รับการอนุมัติจากคณะกรรมการ
-มีข้อเสนอโครงการแต่ยังไม่สมบูรณ์
</t>
  </si>
  <si>
    <t xml:space="preserve">มีข้อเสนอโครงการที่ได้รับการอนุมัติจากคณะกรรมการ
-มีข้อเสนอโครงการที่แล้วเสร็จ
</t>
  </si>
  <si>
    <t>มีแผนการเตรียมการขอจดทะเบียนทรัพย์สินทางปัญญา</t>
  </si>
  <si>
    <t>มีการร่างคำขอการจดทะเบียนทรัพย์สินทางปัญญา</t>
  </si>
  <si>
    <t xml:space="preserve">ต่ำกว่า
ร้อยละ 60
</t>
  </si>
  <si>
    <t xml:space="preserve">เป็นกรรมการเขียนสเปคครุภัณฑ์ </t>
  </si>
  <si>
    <t>ครุภัณฑ์ได้รับอนุมัติอยู่ในแผน</t>
  </si>
  <si>
    <t>1 รายการ</t>
  </si>
  <si>
    <t xml:space="preserve">2 รายการ </t>
  </si>
  <si>
    <t xml:space="preserve">3 รายการขึ้นไป
กรรมการแทงจำหน่ายพัสดุ ครุภัณฑ์/กรรมการตีราคากลาง/กรรมการคุมงาน
</t>
  </si>
  <si>
    <t>มีการลงทะเบียนเข้าร่วมกิจกรรม KM</t>
  </si>
  <si>
    <t>มีส่วนร่วม 1 งาน</t>
  </si>
  <si>
    <t>มีส่วนร่วม 2 งาน</t>
  </si>
  <si>
    <t>มีส่วนร่วม 3 งาน</t>
  </si>
  <si>
    <t>มีส่วนร่วม 4 งาน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</si>
</sst>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IT๙"/>
      <family val="2"/>
    </font>
    <font>
      <sz val="15"/>
      <color theme="1"/>
      <name val="TH SarabunIT๙"/>
      <family val="2"/>
    </font>
    <font>
      <b/>
      <sz val="15"/>
      <color theme="1"/>
      <name val="TH SarabunIT๙"/>
      <family val="2"/>
    </font>
    <font>
      <sz val="14"/>
      <color theme="1"/>
      <name val="TH SarabunIT๙"/>
      <family val="2"/>
    </font>
    <font>
      <sz val="16"/>
      <color theme="1"/>
      <name val="TH SarabunIT๙"/>
      <family val="2"/>
    </font>
    <font>
      <sz val="13"/>
      <color theme="1"/>
      <name val="TH SarabunIT๙"/>
      <family val="2"/>
    </font>
    <font>
      <b/>
      <sz val="13"/>
      <color theme="1"/>
      <name val="TH SarabunIT๙"/>
      <family val="2"/>
    </font>
    <font>
      <b/>
      <sz val="14"/>
      <color theme="1"/>
      <name val="TH SarabunIT๙"/>
      <family val="2"/>
    </font>
    <font>
      <sz val="12"/>
      <color theme="1"/>
      <name val="TH SarabunIT๙"/>
      <family val="2"/>
    </font>
    <font>
      <b/>
      <u/>
      <sz val="14"/>
      <color rgb="FF000000"/>
      <name val="TH SarabunIT๙"/>
      <family val="2"/>
    </font>
    <font>
      <sz val="14"/>
      <color rgb="FFFF0000"/>
      <name val="TH SarabunIT๙"/>
      <family val="2"/>
    </font>
    <font>
      <b/>
      <sz val="14"/>
      <color rgb="FFFF0000"/>
      <name val="TH SarabunIT๙"/>
      <family val="2"/>
    </font>
    <font>
      <sz val="12"/>
      <color rgb="FFFF0000"/>
      <name val="TH SarabunIT๙"/>
      <family val="2"/>
    </font>
    <font>
      <sz val="14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3" fillId="0" borderId="0" xfId="0" applyFont="1" applyFill="1"/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59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/>
    </xf>
    <xf numFmtId="0" fontId="3" fillId="2" borderId="4" xfId="0" applyFont="1" applyFill="1" applyBorder="1"/>
    <xf numFmtId="0" fontId="3" fillId="2" borderId="5" xfId="0" applyFont="1" applyFill="1" applyBorder="1"/>
    <xf numFmtId="0" fontId="4" fillId="2" borderId="5" xfId="0" applyFont="1" applyFill="1" applyBorder="1" applyAlignment="1">
      <alignment horizontal="center"/>
    </xf>
    <xf numFmtId="0" fontId="3" fillId="2" borderId="6" xfId="0" applyFont="1" applyFill="1" applyBorder="1"/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wrapText="1"/>
    </xf>
    <xf numFmtId="0" fontId="5" fillId="0" borderId="1" xfId="0" applyFont="1" applyBorder="1"/>
    <xf numFmtId="0" fontId="5" fillId="0" borderId="0" xfId="0" applyFont="1"/>
    <xf numFmtId="0" fontId="5" fillId="0" borderId="0" xfId="0" applyFont="1" applyBorder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7" fillId="4" borderId="6" xfId="0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0" fontId="3" fillId="4" borderId="0" xfId="0" applyFont="1" applyFill="1"/>
    <xf numFmtId="0" fontId="7" fillId="4" borderId="4" xfId="0" applyFont="1" applyFill="1" applyBorder="1" applyAlignment="1">
      <alignment vertical="top"/>
    </xf>
    <xf numFmtId="0" fontId="7" fillId="4" borderId="5" xfId="0" applyFont="1" applyFill="1" applyBorder="1" applyAlignment="1">
      <alignment vertical="top"/>
    </xf>
    <xf numFmtId="0" fontId="8" fillId="4" borderId="6" xfId="0" applyFont="1" applyFill="1" applyBorder="1" applyAlignment="1">
      <alignment horizontal="right" vertical="center"/>
    </xf>
    <xf numFmtId="0" fontId="7" fillId="0" borderId="4" xfId="0" applyFont="1" applyBorder="1" applyAlignment="1">
      <alignment vertical="top" wrapText="1"/>
    </xf>
    <xf numFmtId="0" fontId="5" fillId="2" borderId="0" xfId="0" applyFont="1" applyFill="1"/>
    <xf numFmtId="0" fontId="3" fillId="2" borderId="7" xfId="0" applyFont="1" applyFill="1" applyBorder="1"/>
    <xf numFmtId="0" fontId="7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/>
    </xf>
    <xf numFmtId="2" fontId="7" fillId="0" borderId="1" xfId="0" applyNumberFormat="1" applyFont="1" applyBorder="1" applyAlignment="1">
      <alignment horizontal="center" vertical="top" wrapText="1"/>
    </xf>
    <xf numFmtId="1" fontId="8" fillId="4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5" fillId="0" borderId="0" xfId="0" applyFont="1" applyAlignment="1"/>
    <xf numFmtId="0" fontId="9" fillId="0" borderId="0" xfId="0" applyFont="1" applyAlignment="1">
      <alignment horizontal="center"/>
    </xf>
    <xf numFmtId="2" fontId="12" fillId="0" borderId="1" xfId="0" applyNumberFormat="1" applyFont="1" applyBorder="1" applyAlignment="1">
      <alignment horizontal="center" vertical="top"/>
    </xf>
    <xf numFmtId="59" fontId="12" fillId="0" borderId="1" xfId="0" applyNumberFormat="1" applyFont="1" applyBorder="1" applyAlignment="1">
      <alignment horizontal="center" vertical="top"/>
    </xf>
    <xf numFmtId="4" fontId="5" fillId="0" borderId="1" xfId="0" applyNumberFormat="1" applyFont="1" applyBorder="1" applyAlignment="1">
      <alignment horizontal="center" vertical="top"/>
    </xf>
    <xf numFmtId="3" fontId="9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top"/>
    </xf>
    <xf numFmtId="0" fontId="14" fillId="0" borderId="1" xfId="0" applyFont="1" applyBorder="1" applyAlignment="1">
      <alignment horizontal="left" vertical="top"/>
    </xf>
    <xf numFmtId="0" fontId="7" fillId="4" borderId="4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6" fillId="0" borderId="8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vertical="top" wrapText="1"/>
    </xf>
    <xf numFmtId="0" fontId="15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</cellXfs>
  <cellStyles count="3">
    <cellStyle name="Comma 2" xfId="2"/>
    <cellStyle name="Normal 2" xfId="1"/>
    <cellStyle name="ปกติ" xfId="0" builtinId="0"/>
  </cellStyles>
  <dxfs count="98"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กำหนดเอง 3">
      <a:dk1>
        <a:sysClr val="windowText" lastClr="000000"/>
      </a:dk1>
      <a:lt1>
        <a:sysClr val="window" lastClr="FFFFFF"/>
      </a:lt1>
      <a:dk2>
        <a:srgbClr val="FFFFFF"/>
      </a:dk2>
      <a:lt2>
        <a:srgbClr val="FFFFFF"/>
      </a:lt2>
      <a:accent1>
        <a:srgbClr val="FFFFFF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FFFFFF"/>
      </a:accent6>
      <a:hlink>
        <a:srgbClr val="FFFFFF"/>
      </a:hlink>
      <a:folHlink>
        <a:srgbClr val="FFFF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5"/>
  <sheetViews>
    <sheetView showGridLines="0" workbookViewId="0">
      <selection activeCell="C13" sqref="C13"/>
    </sheetView>
  </sheetViews>
  <sheetFormatPr defaultColWidth="9" defaultRowHeight="18" x14ac:dyDescent="0.35"/>
  <cols>
    <col min="1" max="1" width="20.19921875" style="20" customWidth="1"/>
    <col min="2" max="2" width="4.3984375" style="20" customWidth="1"/>
    <col min="3" max="3" width="13" style="20" customWidth="1"/>
    <col min="4" max="4" width="8.19921875" style="20" customWidth="1"/>
    <col min="5" max="5" width="4" style="20" customWidth="1"/>
    <col min="6" max="6" width="11.19921875" style="20" customWidth="1"/>
    <col min="7" max="7" width="9.796875" style="20" customWidth="1"/>
    <col min="8" max="8" width="18.296875" style="20" customWidth="1"/>
    <col min="9" max="16384" width="9" style="20"/>
  </cols>
  <sheetData>
    <row r="1" spans="1:8" ht="25.2" customHeight="1" x14ac:dyDescent="0.4">
      <c r="A1" s="56" t="s">
        <v>198</v>
      </c>
      <c r="B1" s="56"/>
      <c r="C1" s="56"/>
      <c r="D1" s="56"/>
      <c r="E1" s="56"/>
      <c r="F1" s="56"/>
      <c r="G1" s="56"/>
      <c r="H1" s="56"/>
    </row>
    <row r="2" spans="1:8" ht="25.2" customHeight="1" x14ac:dyDescent="0.4">
      <c r="A2" s="56" t="s">
        <v>197</v>
      </c>
      <c r="B2" s="56"/>
      <c r="C2" s="56"/>
      <c r="D2" s="56"/>
      <c r="E2" s="56"/>
      <c r="F2" s="56"/>
      <c r="G2" s="56"/>
      <c r="H2" s="56"/>
    </row>
    <row r="3" spans="1:8" ht="31.8" customHeight="1" x14ac:dyDescent="0.35">
      <c r="A3" s="54" t="s">
        <v>193</v>
      </c>
      <c r="B3" s="54"/>
      <c r="C3" s="54"/>
      <c r="D3" s="54"/>
      <c r="E3" s="54"/>
      <c r="F3" s="54"/>
      <c r="G3" s="54"/>
      <c r="H3" s="54"/>
    </row>
    <row r="5" spans="1:8" x14ac:dyDescent="0.35">
      <c r="A5" s="45" t="s">
        <v>188</v>
      </c>
      <c r="B5" s="46"/>
      <c r="C5" s="46"/>
      <c r="D5" s="46"/>
      <c r="E5" s="46"/>
    </row>
    <row r="6" spans="1:8" ht="11.25" customHeight="1" x14ac:dyDescent="0.35"/>
    <row r="7" spans="1:8" s="47" customFormat="1" ht="36" x14ac:dyDescent="0.35">
      <c r="A7" s="58" t="s">
        <v>0</v>
      </c>
      <c r="B7" s="58"/>
      <c r="C7" s="58"/>
      <c r="D7" s="58"/>
      <c r="E7" s="58"/>
      <c r="F7" s="22" t="s">
        <v>20</v>
      </c>
      <c r="G7" s="22" t="s">
        <v>21</v>
      </c>
      <c r="H7" s="22" t="s">
        <v>38</v>
      </c>
    </row>
    <row r="8" spans="1:8" s="47" customFormat="1" x14ac:dyDescent="0.35">
      <c r="A8" s="59" t="s">
        <v>187</v>
      </c>
      <c r="B8" s="59"/>
      <c r="C8" s="59"/>
      <c r="D8" s="59"/>
      <c r="E8" s="59"/>
      <c r="F8" s="49">
        <f>ธค.!I57</f>
        <v>0</v>
      </c>
      <c r="G8" s="50">
        <v>16</v>
      </c>
      <c r="H8" s="51">
        <f>F8*G8</f>
        <v>0</v>
      </c>
    </row>
    <row r="9" spans="1:8" s="47" customFormat="1" x14ac:dyDescent="0.35">
      <c r="A9" s="60" t="s">
        <v>189</v>
      </c>
      <c r="B9" s="60"/>
      <c r="C9" s="60"/>
      <c r="D9" s="60"/>
      <c r="E9" s="60"/>
      <c r="F9" s="49">
        <v>5</v>
      </c>
      <c r="G9" s="50">
        <v>4</v>
      </c>
      <c r="H9" s="51">
        <f>F9*G9</f>
        <v>20</v>
      </c>
    </row>
    <row r="10" spans="1:8" s="47" customFormat="1" ht="24" customHeight="1" x14ac:dyDescent="0.35">
      <c r="A10" s="57" t="s">
        <v>22</v>
      </c>
      <c r="B10" s="57"/>
      <c r="C10" s="57"/>
      <c r="D10" s="57"/>
      <c r="E10" s="57"/>
      <c r="F10" s="57"/>
      <c r="G10" s="57"/>
      <c r="H10" s="52">
        <f>H8+H9</f>
        <v>20</v>
      </c>
    </row>
    <row r="11" spans="1:8" ht="19.95" customHeight="1" x14ac:dyDescent="0.35">
      <c r="A11" s="55" t="s">
        <v>195</v>
      </c>
      <c r="B11" s="55"/>
      <c r="C11" s="55"/>
      <c r="D11" s="55"/>
      <c r="E11" s="55"/>
      <c r="F11" s="55"/>
      <c r="G11" s="55"/>
      <c r="H11" s="55"/>
    </row>
    <row r="12" spans="1:8" ht="19.95" customHeight="1" x14ac:dyDescent="0.35">
      <c r="A12" s="20" t="s">
        <v>194</v>
      </c>
    </row>
    <row r="13" spans="1:8" ht="19.95" customHeight="1" x14ac:dyDescent="0.35">
      <c r="A13" s="20" t="s">
        <v>191</v>
      </c>
    </row>
    <row r="14" spans="1:8" ht="19.95" customHeight="1" x14ac:dyDescent="0.35">
      <c r="A14" s="20" t="s">
        <v>192</v>
      </c>
    </row>
    <row r="15" spans="1:8" ht="19.95" customHeight="1" x14ac:dyDescent="0.35">
      <c r="A15" s="20" t="s">
        <v>196</v>
      </c>
    </row>
    <row r="16" spans="1:8" x14ac:dyDescent="0.35">
      <c r="A16" s="54" t="s">
        <v>23</v>
      </c>
      <c r="B16" s="54"/>
    </row>
    <row r="17" spans="1:8" x14ac:dyDescent="0.35">
      <c r="B17" s="19"/>
      <c r="C17" s="20" t="s">
        <v>24</v>
      </c>
      <c r="D17" s="20" t="s">
        <v>31</v>
      </c>
    </row>
    <row r="18" spans="1:8" x14ac:dyDescent="0.35">
      <c r="B18" s="19"/>
      <c r="C18" s="20" t="s">
        <v>25</v>
      </c>
      <c r="D18" s="20" t="s">
        <v>32</v>
      </c>
    </row>
    <row r="19" spans="1:8" x14ac:dyDescent="0.35">
      <c r="B19" s="19"/>
      <c r="C19" s="20" t="s">
        <v>26</v>
      </c>
      <c r="D19" s="20" t="s">
        <v>33</v>
      </c>
    </row>
    <row r="20" spans="1:8" x14ac:dyDescent="0.35">
      <c r="B20" s="19"/>
      <c r="C20" s="20" t="s">
        <v>27</v>
      </c>
      <c r="D20" s="20" t="s">
        <v>34</v>
      </c>
    </row>
    <row r="21" spans="1:8" x14ac:dyDescent="0.35">
      <c r="B21" s="19"/>
      <c r="C21" s="20" t="s">
        <v>28</v>
      </c>
      <c r="D21" s="20" t="s">
        <v>35</v>
      </c>
    </row>
    <row r="22" spans="1:8" x14ac:dyDescent="0.35">
      <c r="B22" s="19"/>
      <c r="C22" s="20" t="s">
        <v>29</v>
      </c>
      <c r="D22" s="20" t="s">
        <v>36</v>
      </c>
    </row>
    <row r="23" spans="1:8" x14ac:dyDescent="0.35">
      <c r="B23" s="19"/>
      <c r="C23" s="20" t="s">
        <v>30</v>
      </c>
      <c r="D23" s="20" t="s">
        <v>37</v>
      </c>
    </row>
    <row r="24" spans="1:8" x14ac:dyDescent="0.35">
      <c r="A24" s="48" t="s">
        <v>144</v>
      </c>
      <c r="B24" s="21"/>
    </row>
    <row r="25" spans="1:8" ht="19.95" customHeight="1" x14ac:dyDescent="0.35">
      <c r="A25" s="20" t="s">
        <v>174</v>
      </c>
      <c r="B25" s="20" t="s">
        <v>145</v>
      </c>
      <c r="E25" s="20" t="s">
        <v>146</v>
      </c>
      <c r="G25" s="20" t="s">
        <v>19</v>
      </c>
      <c r="H25" s="20" t="s">
        <v>161</v>
      </c>
    </row>
    <row r="26" spans="1:8" ht="19.95" customHeight="1" x14ac:dyDescent="0.35">
      <c r="A26" s="20" t="s">
        <v>175</v>
      </c>
      <c r="B26" s="20" t="s">
        <v>173</v>
      </c>
      <c r="E26" s="20" t="s">
        <v>147</v>
      </c>
      <c r="G26" s="20" t="s">
        <v>19</v>
      </c>
      <c r="H26" s="20" t="s">
        <v>160</v>
      </c>
    </row>
    <row r="27" spans="1:8" ht="19.95" customHeight="1" x14ac:dyDescent="0.35">
      <c r="A27" s="20" t="s">
        <v>176</v>
      </c>
      <c r="B27" s="20" t="s">
        <v>172</v>
      </c>
      <c r="E27" s="20" t="s">
        <v>148</v>
      </c>
      <c r="G27" s="20" t="s">
        <v>19</v>
      </c>
      <c r="H27" s="20" t="s">
        <v>159</v>
      </c>
    </row>
    <row r="28" spans="1:8" ht="19.95" customHeight="1" x14ac:dyDescent="0.35">
      <c r="A28" s="20" t="s">
        <v>177</v>
      </c>
      <c r="B28" s="20" t="s">
        <v>171</v>
      </c>
      <c r="E28" s="20" t="s">
        <v>149</v>
      </c>
      <c r="G28" s="20" t="s">
        <v>19</v>
      </c>
      <c r="H28" s="20" t="s">
        <v>158</v>
      </c>
    </row>
    <row r="29" spans="1:8" ht="19.95" customHeight="1" x14ac:dyDescent="0.35">
      <c r="A29" s="20" t="s">
        <v>178</v>
      </c>
      <c r="B29" s="20" t="s">
        <v>170</v>
      </c>
      <c r="E29" s="20" t="s">
        <v>150</v>
      </c>
      <c r="G29" s="20" t="s">
        <v>19</v>
      </c>
      <c r="H29" s="20" t="s">
        <v>157</v>
      </c>
    </row>
    <row r="30" spans="1:8" ht="19.95" customHeight="1" x14ac:dyDescent="0.35">
      <c r="A30" s="20" t="s">
        <v>179</v>
      </c>
      <c r="B30" s="20" t="s">
        <v>169</v>
      </c>
      <c r="E30" s="20" t="s">
        <v>151</v>
      </c>
      <c r="G30" s="20" t="s">
        <v>19</v>
      </c>
      <c r="H30" s="20" t="s">
        <v>156</v>
      </c>
    </row>
    <row r="31" spans="1:8" ht="19.95" customHeight="1" x14ac:dyDescent="0.35">
      <c r="A31" s="20" t="s">
        <v>180</v>
      </c>
      <c r="B31" s="20" t="s">
        <v>168</v>
      </c>
      <c r="E31" s="20" t="s">
        <v>152</v>
      </c>
      <c r="G31" s="20" t="s">
        <v>19</v>
      </c>
      <c r="H31" s="20" t="s">
        <v>155</v>
      </c>
    </row>
    <row r="32" spans="1:8" ht="19.95" customHeight="1" x14ac:dyDescent="0.35">
      <c r="A32" s="20" t="s">
        <v>181</v>
      </c>
      <c r="B32" s="20" t="s">
        <v>167</v>
      </c>
      <c r="E32" s="20" t="s">
        <v>153</v>
      </c>
      <c r="G32" s="20" t="s">
        <v>19</v>
      </c>
      <c r="H32" s="20" t="s">
        <v>154</v>
      </c>
    </row>
    <row r="33" spans="1:2" ht="19.95" customHeight="1" x14ac:dyDescent="0.35">
      <c r="A33" s="20" t="s">
        <v>182</v>
      </c>
      <c r="B33" s="20" t="s">
        <v>166</v>
      </c>
    </row>
    <row r="34" spans="1:2" ht="19.95" customHeight="1" x14ac:dyDescent="0.35">
      <c r="A34" s="20" t="s">
        <v>183</v>
      </c>
      <c r="B34" s="20" t="s">
        <v>165</v>
      </c>
    </row>
    <row r="35" spans="1:2" ht="19.95" customHeight="1" x14ac:dyDescent="0.35">
      <c r="A35" s="20" t="s">
        <v>184</v>
      </c>
      <c r="B35" s="20" t="s">
        <v>164</v>
      </c>
    </row>
    <row r="36" spans="1:2" ht="19.95" customHeight="1" x14ac:dyDescent="0.35">
      <c r="A36" s="20" t="s">
        <v>185</v>
      </c>
      <c r="B36" s="20" t="s">
        <v>163</v>
      </c>
    </row>
    <row r="37" spans="1:2" ht="19.95" customHeight="1" x14ac:dyDescent="0.35">
      <c r="A37" s="20" t="s">
        <v>186</v>
      </c>
      <c r="B37" s="20" t="s">
        <v>162</v>
      </c>
    </row>
    <row r="38" spans="1:2" ht="8.4" customHeight="1" x14ac:dyDescent="0.35"/>
    <row r="39" spans="1:2" ht="19.95" customHeight="1" x14ac:dyDescent="0.35"/>
    <row r="40" spans="1:2" ht="19.95" customHeight="1" x14ac:dyDescent="0.35"/>
    <row r="41" spans="1:2" ht="19.95" customHeight="1" x14ac:dyDescent="0.35"/>
    <row r="42" spans="1:2" ht="19.95" customHeight="1" x14ac:dyDescent="0.35"/>
    <row r="43" spans="1:2" ht="19.95" customHeight="1" x14ac:dyDescent="0.35"/>
    <row r="44" spans="1:2" ht="19.95" customHeight="1" x14ac:dyDescent="0.35"/>
    <row r="45" spans="1:2" ht="19.95" customHeight="1" x14ac:dyDescent="0.35"/>
  </sheetData>
  <mergeCells count="9">
    <mergeCell ref="A16:B16"/>
    <mergeCell ref="A11:H11"/>
    <mergeCell ref="A1:H1"/>
    <mergeCell ref="A3:H3"/>
    <mergeCell ref="A10:G10"/>
    <mergeCell ref="A7:E7"/>
    <mergeCell ref="A8:E8"/>
    <mergeCell ref="A9:E9"/>
    <mergeCell ref="A2:H2"/>
  </mergeCells>
  <pageMargins left="0.51181102362204722" right="0.11811023622047245" top="0.15748031496062992" bottom="7.874015748031496E-2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topLeftCell="A53" workbookViewId="0">
      <selection activeCell="F58" sqref="F58"/>
    </sheetView>
  </sheetViews>
  <sheetFormatPr defaultColWidth="9" defaultRowHeight="19.2" x14ac:dyDescent="0.35"/>
  <cols>
    <col min="1" max="1" width="30.5" style="1" customWidth="1"/>
    <col min="2" max="2" width="15.69921875" style="1" customWidth="1"/>
    <col min="3" max="6" width="17.8984375" style="1" customWidth="1"/>
    <col min="7" max="7" width="4.19921875" style="1" customWidth="1"/>
    <col min="8" max="8" width="6.796875" style="1" customWidth="1"/>
    <col min="9" max="9" width="5.3984375" style="1" customWidth="1"/>
    <col min="10" max="16384" width="9" style="1"/>
  </cols>
  <sheetData>
    <row r="1" spans="1:9" x14ac:dyDescent="0.35">
      <c r="A1" s="63" t="s">
        <v>44</v>
      </c>
      <c r="B1" s="63"/>
      <c r="C1" s="63"/>
      <c r="D1" s="63"/>
      <c r="E1" s="63"/>
      <c r="F1" s="63"/>
      <c r="G1" s="63"/>
      <c r="H1" s="63"/>
      <c r="I1" s="63"/>
    </row>
    <row r="2" spans="1:9" ht="21" x14ac:dyDescent="0.4">
      <c r="A2" s="1" t="s">
        <v>39</v>
      </c>
      <c r="B2" s="64"/>
      <c r="C2" s="64"/>
      <c r="D2" s="1" t="s">
        <v>41</v>
      </c>
      <c r="E2" s="65"/>
      <c r="F2" s="65"/>
      <c r="H2" s="64" t="s">
        <v>42</v>
      </c>
      <c r="I2" s="64"/>
    </row>
    <row r="3" spans="1:9" ht="21" x14ac:dyDescent="0.4">
      <c r="A3" s="1" t="s">
        <v>40</v>
      </c>
      <c r="B3" s="66"/>
      <c r="C3" s="66"/>
      <c r="D3" s="1" t="s">
        <v>41</v>
      </c>
      <c r="E3" s="64"/>
      <c r="F3" s="64"/>
      <c r="H3" s="64" t="s">
        <v>43</v>
      </c>
      <c r="I3" s="64"/>
    </row>
    <row r="4" spans="1:9" x14ac:dyDescent="0.35">
      <c r="A4" s="2" t="s">
        <v>78</v>
      </c>
    </row>
    <row r="5" spans="1:9" ht="26.4" customHeight="1" x14ac:dyDescent="0.35">
      <c r="A5" s="67" t="s">
        <v>1</v>
      </c>
      <c r="B5" s="69" t="s">
        <v>2</v>
      </c>
      <c r="C5" s="69"/>
      <c r="D5" s="69"/>
      <c r="E5" s="69"/>
      <c r="F5" s="69"/>
      <c r="G5" s="24" t="s">
        <v>19</v>
      </c>
      <c r="H5" s="70" t="s">
        <v>18</v>
      </c>
      <c r="I5" s="70" t="s">
        <v>17</v>
      </c>
    </row>
    <row r="6" spans="1:9" ht="26.25" customHeight="1" x14ac:dyDescent="0.35">
      <c r="A6" s="68"/>
      <c r="B6" s="53">
        <v>1</v>
      </c>
      <c r="C6" s="53">
        <v>2</v>
      </c>
      <c r="D6" s="53">
        <v>3</v>
      </c>
      <c r="E6" s="53">
        <v>4</v>
      </c>
      <c r="F6" s="53">
        <v>5</v>
      </c>
      <c r="G6" s="18" t="s">
        <v>79</v>
      </c>
      <c r="H6" s="70"/>
      <c r="I6" s="70"/>
    </row>
    <row r="7" spans="1:9" x14ac:dyDescent="0.35">
      <c r="A7" s="13" t="s">
        <v>3</v>
      </c>
      <c r="B7" s="14"/>
      <c r="C7" s="14"/>
      <c r="D7" s="14"/>
      <c r="E7" s="14"/>
      <c r="F7" s="14"/>
      <c r="G7" s="14"/>
      <c r="H7" s="15">
        <v>15</v>
      </c>
      <c r="I7" s="16"/>
    </row>
    <row r="8" spans="1:9" ht="52.2" x14ac:dyDescent="0.35">
      <c r="A8" s="6" t="s">
        <v>190</v>
      </c>
      <c r="B8" s="7" t="s">
        <v>94</v>
      </c>
      <c r="C8" s="7" t="s">
        <v>95</v>
      </c>
      <c r="D8" s="7" t="s">
        <v>96</v>
      </c>
      <c r="E8" s="7" t="s">
        <v>97</v>
      </c>
      <c r="F8" s="7" t="s">
        <v>98</v>
      </c>
      <c r="G8" s="8">
        <v>0</v>
      </c>
      <c r="H8" s="9">
        <v>7</v>
      </c>
      <c r="I8" s="4">
        <f>G8*H8%</f>
        <v>0</v>
      </c>
    </row>
    <row r="9" spans="1:9" ht="104.4" x14ac:dyDescent="0.35">
      <c r="A9" s="10" t="s">
        <v>214</v>
      </c>
      <c r="B9" s="7" t="s">
        <v>215</v>
      </c>
      <c r="C9" s="7" t="s">
        <v>216</v>
      </c>
      <c r="D9" s="7" t="s">
        <v>45</v>
      </c>
      <c r="E9" s="7" t="s">
        <v>217</v>
      </c>
      <c r="F9" s="7" t="s">
        <v>218</v>
      </c>
      <c r="G9" s="8">
        <v>0</v>
      </c>
      <c r="H9" s="9">
        <v>3</v>
      </c>
      <c r="I9" s="4">
        <f t="shared" ref="I9:I27" si="0">G9*H9%</f>
        <v>0</v>
      </c>
    </row>
    <row r="10" spans="1:9" ht="69.599999999999994" customHeight="1" x14ac:dyDescent="0.35">
      <c r="A10" s="6" t="s">
        <v>99</v>
      </c>
      <c r="B10" s="7" t="s">
        <v>100</v>
      </c>
      <c r="C10" s="7" t="s">
        <v>46</v>
      </c>
      <c r="D10" s="7" t="s">
        <v>47</v>
      </c>
      <c r="E10" s="7" t="s">
        <v>48</v>
      </c>
      <c r="F10" s="7" t="s">
        <v>49</v>
      </c>
      <c r="G10" s="3">
        <v>0</v>
      </c>
      <c r="H10" s="9">
        <v>2</v>
      </c>
      <c r="I10" s="4">
        <f t="shared" si="0"/>
        <v>0</v>
      </c>
    </row>
    <row r="11" spans="1:9" ht="142.19999999999999" customHeight="1" x14ac:dyDescent="0.35">
      <c r="A11" s="12" t="s">
        <v>50</v>
      </c>
      <c r="B11" s="23" t="s">
        <v>80</v>
      </c>
      <c r="C11" s="23" t="s">
        <v>81</v>
      </c>
      <c r="D11" s="23" t="s">
        <v>82</v>
      </c>
      <c r="E11" s="23" t="s">
        <v>83</v>
      </c>
      <c r="F11" s="23" t="s">
        <v>84</v>
      </c>
      <c r="G11" s="3">
        <v>0</v>
      </c>
      <c r="H11" s="9">
        <v>3</v>
      </c>
      <c r="I11" s="4">
        <f t="shared" si="0"/>
        <v>0</v>
      </c>
    </row>
    <row r="12" spans="1:9" s="5" customFormat="1" x14ac:dyDescent="0.35">
      <c r="A12" s="13" t="s">
        <v>4</v>
      </c>
      <c r="B12" s="14"/>
      <c r="C12" s="14"/>
      <c r="D12" s="14"/>
      <c r="E12" s="14"/>
      <c r="F12" s="14"/>
      <c r="G12" s="14"/>
      <c r="H12" s="15">
        <v>10</v>
      </c>
      <c r="I12" s="16"/>
    </row>
    <row r="13" spans="1:9" ht="234" x14ac:dyDescent="0.35">
      <c r="A13" s="6" t="s">
        <v>51</v>
      </c>
      <c r="B13" s="27" t="s">
        <v>219</v>
      </c>
      <c r="C13" s="27" t="s">
        <v>101</v>
      </c>
      <c r="D13" s="27" t="s">
        <v>102</v>
      </c>
      <c r="E13" s="27" t="s">
        <v>103</v>
      </c>
      <c r="F13" s="27" t="s">
        <v>104</v>
      </c>
      <c r="G13" s="3">
        <v>0</v>
      </c>
      <c r="H13" s="9">
        <v>3</v>
      </c>
      <c r="I13" s="4">
        <f t="shared" si="0"/>
        <v>0</v>
      </c>
    </row>
    <row r="14" spans="1:9" ht="243.6" x14ac:dyDescent="0.35">
      <c r="A14" s="10" t="s">
        <v>52</v>
      </c>
      <c r="B14" s="7" t="s">
        <v>220</v>
      </c>
      <c r="C14" s="7" t="s">
        <v>221</v>
      </c>
      <c r="D14" s="7" t="s">
        <v>222</v>
      </c>
      <c r="E14" s="7" t="s">
        <v>223</v>
      </c>
      <c r="F14" s="7" t="s">
        <v>105</v>
      </c>
      <c r="G14" s="17">
        <v>0</v>
      </c>
      <c r="H14" s="9">
        <v>4</v>
      </c>
      <c r="I14" s="4">
        <f t="shared" si="0"/>
        <v>0</v>
      </c>
    </row>
    <row r="15" spans="1:9" ht="145.80000000000001" customHeight="1" x14ac:dyDescent="0.35">
      <c r="A15" s="10" t="s">
        <v>106</v>
      </c>
      <c r="B15" s="23" t="s">
        <v>107</v>
      </c>
      <c r="C15" s="23" t="s">
        <v>85</v>
      </c>
      <c r="D15" s="23" t="s">
        <v>86</v>
      </c>
      <c r="E15" s="27" t="s">
        <v>53</v>
      </c>
      <c r="F15" s="27" t="s">
        <v>54</v>
      </c>
      <c r="G15" s="3">
        <v>0</v>
      </c>
      <c r="H15" s="9">
        <v>3</v>
      </c>
      <c r="I15" s="4">
        <f t="shared" si="0"/>
        <v>0</v>
      </c>
    </row>
    <row r="16" spans="1:9" s="5" customFormat="1" x14ac:dyDescent="0.35">
      <c r="A16" s="13" t="s">
        <v>5</v>
      </c>
      <c r="B16" s="14"/>
      <c r="C16" s="14"/>
      <c r="D16" s="14"/>
      <c r="E16" s="14"/>
      <c r="F16" s="14"/>
      <c r="G16" s="14"/>
      <c r="H16" s="15">
        <f>SUM(H17:H19)</f>
        <v>5</v>
      </c>
      <c r="I16" s="16"/>
    </row>
    <row r="17" spans="1:9" ht="157.80000000000001" customHeight="1" x14ac:dyDescent="0.35">
      <c r="A17" s="6" t="s">
        <v>55</v>
      </c>
      <c r="B17" s="7" t="s">
        <v>87</v>
      </c>
      <c r="C17" s="7" t="s">
        <v>88</v>
      </c>
      <c r="D17" s="7" t="s">
        <v>89</v>
      </c>
      <c r="E17" s="7" t="s">
        <v>93</v>
      </c>
      <c r="F17" s="7" t="s">
        <v>6</v>
      </c>
      <c r="G17" s="3">
        <v>0</v>
      </c>
      <c r="H17" s="9">
        <v>2</v>
      </c>
      <c r="I17" s="4">
        <f t="shared" si="0"/>
        <v>0</v>
      </c>
    </row>
    <row r="18" spans="1:9" ht="181.2" customHeight="1" x14ac:dyDescent="0.35">
      <c r="A18" s="6" t="s">
        <v>108</v>
      </c>
      <c r="B18" s="7" t="s">
        <v>109</v>
      </c>
      <c r="C18" s="7" t="s">
        <v>110</v>
      </c>
      <c r="D18" s="7" t="s">
        <v>111</v>
      </c>
      <c r="E18" s="7" t="s">
        <v>112</v>
      </c>
      <c r="F18" s="7" t="s">
        <v>113</v>
      </c>
      <c r="G18" s="3">
        <v>0</v>
      </c>
      <c r="H18" s="9">
        <v>1</v>
      </c>
      <c r="I18" s="4">
        <f t="shared" si="0"/>
        <v>0</v>
      </c>
    </row>
    <row r="19" spans="1:9" ht="177" customHeight="1" x14ac:dyDescent="0.35">
      <c r="A19" s="6" t="s">
        <v>90</v>
      </c>
      <c r="B19" s="11" t="s">
        <v>224</v>
      </c>
      <c r="C19" s="11" t="s">
        <v>56</v>
      </c>
      <c r="D19" s="11" t="s">
        <v>57</v>
      </c>
      <c r="E19" s="11" t="s">
        <v>58</v>
      </c>
      <c r="F19" s="11" t="s">
        <v>114</v>
      </c>
      <c r="G19" s="3">
        <v>0</v>
      </c>
      <c r="H19" s="9">
        <v>2</v>
      </c>
      <c r="I19" s="4">
        <f t="shared" si="0"/>
        <v>0</v>
      </c>
    </row>
    <row r="20" spans="1:9" s="5" customFormat="1" x14ac:dyDescent="0.35">
      <c r="A20" s="13" t="s">
        <v>7</v>
      </c>
      <c r="B20" s="14"/>
      <c r="C20" s="14"/>
      <c r="D20" s="14"/>
      <c r="E20" s="14"/>
      <c r="F20" s="14"/>
      <c r="G20" s="14"/>
      <c r="H20" s="15">
        <f>SUM(H21:H23)</f>
        <v>5</v>
      </c>
      <c r="I20" s="16"/>
    </row>
    <row r="21" spans="1:9" ht="145.19999999999999" customHeight="1" x14ac:dyDescent="0.35">
      <c r="A21" s="6" t="s">
        <v>115</v>
      </c>
      <c r="B21" s="7" t="s">
        <v>91</v>
      </c>
      <c r="C21" s="7" t="s">
        <v>92</v>
      </c>
      <c r="D21" s="7" t="s">
        <v>225</v>
      </c>
      <c r="E21" s="7" t="s">
        <v>93</v>
      </c>
      <c r="F21" s="7" t="s">
        <v>6</v>
      </c>
      <c r="G21" s="3">
        <v>0</v>
      </c>
      <c r="H21" s="9">
        <v>2</v>
      </c>
      <c r="I21" s="4">
        <f t="shared" si="0"/>
        <v>0</v>
      </c>
    </row>
    <row r="22" spans="1:9" ht="90" customHeight="1" x14ac:dyDescent="0.35">
      <c r="A22" s="6" t="s">
        <v>226</v>
      </c>
      <c r="B22" s="7" t="s">
        <v>227</v>
      </c>
      <c r="C22" s="7" t="s">
        <v>228</v>
      </c>
      <c r="D22" s="7" t="s">
        <v>229</v>
      </c>
      <c r="E22" s="7" t="s">
        <v>230</v>
      </c>
      <c r="F22" s="7" t="s">
        <v>231</v>
      </c>
      <c r="G22" s="3">
        <v>0</v>
      </c>
      <c r="H22" s="9">
        <v>1</v>
      </c>
      <c r="I22" s="4">
        <f t="shared" si="0"/>
        <v>0</v>
      </c>
    </row>
    <row r="23" spans="1:9" ht="89.4" customHeight="1" x14ac:dyDescent="0.35">
      <c r="A23" s="6" t="s">
        <v>232</v>
      </c>
      <c r="B23" s="11" t="s">
        <v>233</v>
      </c>
      <c r="C23" s="11" t="s">
        <v>234</v>
      </c>
      <c r="D23" s="11" t="s">
        <v>235</v>
      </c>
      <c r="E23" s="11" t="s">
        <v>236</v>
      </c>
      <c r="F23" s="11" t="s">
        <v>237</v>
      </c>
      <c r="G23" s="3">
        <v>0</v>
      </c>
      <c r="H23" s="9">
        <v>2</v>
      </c>
      <c r="I23" s="4">
        <f t="shared" si="0"/>
        <v>0</v>
      </c>
    </row>
    <row r="24" spans="1:9" s="5" customFormat="1" ht="22.5" customHeight="1" x14ac:dyDescent="0.35">
      <c r="A24" s="13" t="s">
        <v>8</v>
      </c>
      <c r="B24" s="14"/>
      <c r="C24" s="14"/>
      <c r="D24" s="14"/>
      <c r="E24" s="14"/>
      <c r="F24" s="14"/>
      <c r="G24" s="14"/>
      <c r="H24" s="15">
        <f>SUM(H25:H27)</f>
        <v>5</v>
      </c>
      <c r="I24" s="16"/>
    </row>
    <row r="25" spans="1:9" ht="74.25" customHeight="1" x14ac:dyDescent="0.35">
      <c r="A25" s="6" t="s">
        <v>59</v>
      </c>
      <c r="B25" s="7" t="s">
        <v>60</v>
      </c>
      <c r="C25" s="7" t="s">
        <v>116</v>
      </c>
      <c r="D25" s="7" t="s">
        <v>238</v>
      </c>
      <c r="E25" s="7" t="s">
        <v>239</v>
      </c>
      <c r="F25" s="7" t="s">
        <v>240</v>
      </c>
      <c r="G25" s="3">
        <v>0</v>
      </c>
      <c r="H25" s="9">
        <v>1</v>
      </c>
      <c r="I25" s="4">
        <f t="shared" si="0"/>
        <v>0</v>
      </c>
    </row>
    <row r="26" spans="1:9" ht="58.8" customHeight="1" x14ac:dyDescent="0.35">
      <c r="A26" s="6" t="s">
        <v>241</v>
      </c>
      <c r="B26" s="7" t="s">
        <v>12</v>
      </c>
      <c r="C26" s="7" t="s">
        <v>13</v>
      </c>
      <c r="D26" s="7" t="s">
        <v>14</v>
      </c>
      <c r="E26" s="7" t="s">
        <v>61</v>
      </c>
      <c r="F26" s="7" t="s">
        <v>62</v>
      </c>
      <c r="G26" s="3">
        <v>0</v>
      </c>
      <c r="H26" s="9">
        <v>2</v>
      </c>
      <c r="I26" s="4">
        <f t="shared" si="0"/>
        <v>0</v>
      </c>
    </row>
    <row r="27" spans="1:9" ht="67.5" customHeight="1" x14ac:dyDescent="0.35">
      <c r="A27" s="6" t="s">
        <v>242</v>
      </c>
      <c r="B27" s="7" t="s">
        <v>117</v>
      </c>
      <c r="C27" s="7" t="s">
        <v>9</v>
      </c>
      <c r="D27" s="7" t="s">
        <v>10</v>
      </c>
      <c r="E27" s="7" t="s">
        <v>11</v>
      </c>
      <c r="F27" s="7" t="s">
        <v>243</v>
      </c>
      <c r="G27" s="3">
        <v>0</v>
      </c>
      <c r="H27" s="9">
        <v>2</v>
      </c>
      <c r="I27" s="4">
        <f t="shared" si="0"/>
        <v>0</v>
      </c>
    </row>
    <row r="28" spans="1:9" ht="19.2" customHeight="1" x14ac:dyDescent="0.35">
      <c r="A28" s="71" t="s">
        <v>63</v>
      </c>
      <c r="B28" s="72"/>
      <c r="C28" s="25"/>
      <c r="D28" s="25"/>
      <c r="E28" s="25"/>
      <c r="F28" s="25"/>
      <c r="G28" s="28"/>
      <c r="H28" s="29"/>
      <c r="I28" s="30"/>
    </row>
    <row r="29" spans="1:9" s="5" customFormat="1" x14ac:dyDescent="0.35">
      <c r="A29" s="13" t="s">
        <v>64</v>
      </c>
      <c r="B29" s="14"/>
      <c r="C29" s="14"/>
      <c r="D29" s="14"/>
      <c r="E29" s="14"/>
      <c r="F29" s="14"/>
      <c r="G29" s="14"/>
      <c r="H29" s="15">
        <f>SUM(H30:H32)</f>
        <v>8</v>
      </c>
      <c r="I29" s="16"/>
    </row>
    <row r="30" spans="1:9" ht="168.6" customHeight="1" x14ac:dyDescent="0.35">
      <c r="A30" s="6" t="s">
        <v>65</v>
      </c>
      <c r="B30" s="7" t="s">
        <v>244</v>
      </c>
      <c r="C30" s="7" t="s">
        <v>245</v>
      </c>
      <c r="D30" s="7" t="s">
        <v>245</v>
      </c>
      <c r="E30" s="7" t="s">
        <v>245</v>
      </c>
      <c r="F30" s="7" t="s">
        <v>245</v>
      </c>
      <c r="G30" s="3">
        <v>0</v>
      </c>
      <c r="H30" s="9">
        <v>3</v>
      </c>
      <c r="I30" s="4">
        <f t="shared" ref="I30:I32" si="1">G30*H30%</f>
        <v>0</v>
      </c>
    </row>
    <row r="31" spans="1:9" ht="102.6" customHeight="1" x14ac:dyDescent="0.35">
      <c r="A31" s="6" t="s">
        <v>66</v>
      </c>
      <c r="B31" s="11" t="s">
        <v>246</v>
      </c>
      <c r="C31" s="11" t="s">
        <v>247</v>
      </c>
      <c r="D31" s="11" t="s">
        <v>248</v>
      </c>
      <c r="E31" s="11" t="s">
        <v>249</v>
      </c>
      <c r="F31" s="11" t="s">
        <v>250</v>
      </c>
      <c r="G31" s="3">
        <v>0</v>
      </c>
      <c r="H31" s="9">
        <v>3</v>
      </c>
      <c r="I31" s="4">
        <f t="shared" si="1"/>
        <v>0</v>
      </c>
    </row>
    <row r="32" spans="1:9" ht="137.4" customHeight="1" x14ac:dyDescent="0.35">
      <c r="A32" s="6" t="s">
        <v>251</v>
      </c>
      <c r="B32" s="7" t="s">
        <v>252</v>
      </c>
      <c r="C32" s="7" t="s">
        <v>253</v>
      </c>
      <c r="D32" s="7" t="s">
        <v>199</v>
      </c>
      <c r="E32" s="7" t="s">
        <v>200</v>
      </c>
      <c r="F32" s="7" t="s">
        <v>254</v>
      </c>
      <c r="G32" s="3">
        <v>0</v>
      </c>
      <c r="H32" s="9">
        <v>2</v>
      </c>
      <c r="I32" s="4">
        <f t="shared" si="1"/>
        <v>0</v>
      </c>
    </row>
    <row r="33" spans="1:9" s="5" customFormat="1" ht="24.6" customHeight="1" x14ac:dyDescent="0.35">
      <c r="A33" s="13" t="s">
        <v>67</v>
      </c>
      <c r="B33" s="14"/>
      <c r="C33" s="14"/>
      <c r="D33" s="14"/>
      <c r="E33" s="14"/>
      <c r="F33" s="14"/>
      <c r="G33" s="14"/>
      <c r="H33" s="15">
        <v>4</v>
      </c>
      <c r="I33" s="16"/>
    </row>
    <row r="34" spans="1:9" ht="61.8" customHeight="1" x14ac:dyDescent="0.35">
      <c r="A34" s="6" t="s">
        <v>68</v>
      </c>
      <c r="B34" s="7" t="s">
        <v>255</v>
      </c>
      <c r="C34" s="7" t="s">
        <v>256</v>
      </c>
      <c r="D34" s="7" t="s">
        <v>69</v>
      </c>
      <c r="E34" s="7" t="s">
        <v>70</v>
      </c>
      <c r="F34" s="7" t="s">
        <v>257</v>
      </c>
      <c r="G34" s="3">
        <v>0</v>
      </c>
      <c r="H34" s="9">
        <v>1</v>
      </c>
      <c r="I34" s="4">
        <f t="shared" ref="I34:I35" si="2">G34*H34%</f>
        <v>0</v>
      </c>
    </row>
    <row r="35" spans="1:9" ht="90" customHeight="1" x14ac:dyDescent="0.35">
      <c r="A35" s="6" t="s">
        <v>71</v>
      </c>
      <c r="B35" s="7" t="s">
        <v>255</v>
      </c>
      <c r="C35" s="7" t="s">
        <v>258</v>
      </c>
      <c r="D35" s="7" t="s">
        <v>259</v>
      </c>
      <c r="E35" s="7" t="s">
        <v>72</v>
      </c>
      <c r="F35" s="7" t="s">
        <v>73</v>
      </c>
      <c r="G35" s="3">
        <v>0</v>
      </c>
      <c r="H35" s="9">
        <v>3</v>
      </c>
      <c r="I35" s="4">
        <f t="shared" si="2"/>
        <v>0</v>
      </c>
    </row>
    <row r="36" spans="1:9" ht="23.4" customHeight="1" x14ac:dyDescent="0.35">
      <c r="A36" s="13" t="s">
        <v>74</v>
      </c>
      <c r="B36" s="14"/>
      <c r="C36" s="14"/>
      <c r="D36" s="14"/>
      <c r="E36" s="14"/>
      <c r="F36" s="14"/>
      <c r="G36" s="14"/>
      <c r="H36" s="15">
        <v>4</v>
      </c>
      <c r="I36" s="16"/>
    </row>
    <row r="37" spans="1:9" ht="52.2" x14ac:dyDescent="0.35">
      <c r="A37" s="6" t="s">
        <v>260</v>
      </c>
      <c r="B37" s="7" t="s">
        <v>255</v>
      </c>
      <c r="C37" s="7" t="s">
        <v>256</v>
      </c>
      <c r="D37" s="7" t="s">
        <v>69</v>
      </c>
      <c r="E37" s="7" t="s">
        <v>70</v>
      </c>
      <c r="F37" s="7" t="s">
        <v>257</v>
      </c>
      <c r="G37" s="3">
        <v>0</v>
      </c>
      <c r="H37" s="9">
        <v>1</v>
      </c>
      <c r="I37" s="4">
        <f t="shared" ref="I37:I38" si="3">G37*H37%</f>
        <v>0</v>
      </c>
    </row>
    <row r="38" spans="1:9" ht="52.2" x14ac:dyDescent="0.35">
      <c r="A38" s="6" t="s">
        <v>75</v>
      </c>
      <c r="B38" s="7" t="s">
        <v>261</v>
      </c>
      <c r="C38" s="7" t="s">
        <v>262</v>
      </c>
      <c r="D38" s="7" t="s">
        <v>263</v>
      </c>
      <c r="E38" s="7" t="s">
        <v>264</v>
      </c>
      <c r="F38" s="7" t="s">
        <v>265</v>
      </c>
      <c r="G38" s="3">
        <v>0</v>
      </c>
      <c r="H38" s="9">
        <v>3</v>
      </c>
      <c r="I38" s="4">
        <f t="shared" si="3"/>
        <v>0</v>
      </c>
    </row>
    <row r="39" spans="1:9" x14ac:dyDescent="0.35">
      <c r="A39" s="13" t="s">
        <v>76</v>
      </c>
      <c r="B39" s="14"/>
      <c r="C39" s="14"/>
      <c r="D39" s="14"/>
      <c r="E39" s="14"/>
      <c r="F39" s="14"/>
      <c r="G39" s="14"/>
      <c r="H39" s="15">
        <v>4</v>
      </c>
      <c r="I39" s="16"/>
    </row>
    <row r="40" spans="1:9" ht="56.4" customHeight="1" x14ac:dyDescent="0.35">
      <c r="A40" s="6" t="s">
        <v>266</v>
      </c>
      <c r="B40" s="7" t="s">
        <v>267</v>
      </c>
      <c r="C40" s="7" t="s">
        <v>268</v>
      </c>
      <c r="D40" s="7" t="s">
        <v>269</v>
      </c>
      <c r="E40" s="7" t="s">
        <v>270</v>
      </c>
      <c r="F40" s="7" t="s">
        <v>271</v>
      </c>
      <c r="G40" s="3">
        <v>0</v>
      </c>
      <c r="H40" s="9">
        <v>2</v>
      </c>
      <c r="I40" s="4">
        <f t="shared" ref="I40:I41" si="4">G40*H40%</f>
        <v>0</v>
      </c>
    </row>
    <row r="41" spans="1:9" ht="133.80000000000001" customHeight="1" x14ac:dyDescent="0.35">
      <c r="A41" s="6" t="s">
        <v>201</v>
      </c>
      <c r="B41" s="7" t="s">
        <v>272</v>
      </c>
      <c r="C41" s="7" t="s">
        <v>268</v>
      </c>
      <c r="D41" s="7" t="s">
        <v>273</v>
      </c>
      <c r="E41" s="7" t="s">
        <v>270</v>
      </c>
      <c r="F41" s="7" t="s">
        <v>77</v>
      </c>
      <c r="G41" s="3">
        <v>0</v>
      </c>
      <c r="H41" s="9">
        <v>2</v>
      </c>
      <c r="I41" s="4">
        <f t="shared" si="4"/>
        <v>0</v>
      </c>
    </row>
    <row r="42" spans="1:9" ht="36" customHeight="1" x14ac:dyDescent="0.35">
      <c r="A42" s="38" t="s">
        <v>202</v>
      </c>
      <c r="B42" s="39"/>
      <c r="C42" s="39"/>
      <c r="D42" s="39"/>
      <c r="E42" s="39"/>
      <c r="F42" s="39"/>
      <c r="G42" s="14"/>
      <c r="H42" s="15">
        <f>SUM(H46+H47+H48+H49+H50+H51+H52+H53+H54)</f>
        <v>30</v>
      </c>
      <c r="I42" s="16"/>
    </row>
    <row r="43" spans="1:9" ht="405.6" x14ac:dyDescent="0.35">
      <c r="A43" s="41" t="s">
        <v>274</v>
      </c>
      <c r="B43" s="9"/>
      <c r="C43" s="9"/>
      <c r="D43" s="9"/>
      <c r="E43" s="7"/>
      <c r="F43" s="7"/>
      <c r="G43" s="3"/>
      <c r="H43" s="9">
        <v>0</v>
      </c>
      <c r="I43" s="4">
        <f t="shared" ref="I43" si="5">G43*H43%</f>
        <v>0</v>
      </c>
    </row>
    <row r="44" spans="1:9" ht="322.8" customHeight="1" x14ac:dyDescent="0.35">
      <c r="A44" s="41" t="s">
        <v>118</v>
      </c>
      <c r="B44" s="9"/>
      <c r="C44" s="9"/>
      <c r="D44" s="9"/>
      <c r="E44" s="7"/>
      <c r="F44" s="7"/>
      <c r="G44" s="26"/>
      <c r="H44" s="9"/>
      <c r="I44" s="4"/>
    </row>
    <row r="45" spans="1:9" ht="322.8" customHeight="1" x14ac:dyDescent="0.35">
      <c r="A45" s="41" t="s">
        <v>275</v>
      </c>
      <c r="B45" s="73"/>
      <c r="C45" s="73"/>
      <c r="D45" s="73"/>
      <c r="E45" s="7"/>
      <c r="F45" s="7"/>
      <c r="G45" s="26"/>
      <c r="H45" s="9"/>
      <c r="I45" s="4"/>
    </row>
    <row r="46" spans="1:9" ht="144" x14ac:dyDescent="0.35">
      <c r="A46" s="74" t="s">
        <v>276</v>
      </c>
      <c r="B46" s="75" t="s">
        <v>277</v>
      </c>
      <c r="C46" s="42" t="s">
        <v>119</v>
      </c>
      <c r="D46" s="42" t="s">
        <v>120</v>
      </c>
      <c r="E46" s="42" t="s">
        <v>278</v>
      </c>
      <c r="F46" s="22" t="s">
        <v>279</v>
      </c>
      <c r="G46" s="3">
        <v>0</v>
      </c>
      <c r="H46" s="9">
        <v>3</v>
      </c>
      <c r="I46" s="4">
        <f t="shared" ref="I46:I54" si="6">G46*H46%</f>
        <v>0</v>
      </c>
    </row>
    <row r="47" spans="1:9" ht="390" x14ac:dyDescent="0.35">
      <c r="A47" s="41" t="s">
        <v>121</v>
      </c>
      <c r="B47" s="76" t="s">
        <v>280</v>
      </c>
      <c r="C47" s="76" t="s">
        <v>281</v>
      </c>
      <c r="D47" s="76" t="s">
        <v>203</v>
      </c>
      <c r="E47" s="27" t="s">
        <v>204</v>
      </c>
      <c r="F47" s="27" t="s">
        <v>205</v>
      </c>
      <c r="G47" s="3">
        <v>0</v>
      </c>
      <c r="H47" s="9">
        <v>3</v>
      </c>
      <c r="I47" s="4">
        <f t="shared" si="6"/>
        <v>0</v>
      </c>
    </row>
    <row r="48" spans="1:9" ht="191.4" x14ac:dyDescent="0.35">
      <c r="A48" s="37" t="s">
        <v>282</v>
      </c>
      <c r="B48" s="7" t="s">
        <v>283</v>
      </c>
      <c r="C48" s="7" t="s">
        <v>284</v>
      </c>
      <c r="D48" s="7" t="s">
        <v>285</v>
      </c>
      <c r="E48" s="7" t="s">
        <v>286</v>
      </c>
      <c r="F48" s="7" t="s">
        <v>287</v>
      </c>
      <c r="G48" s="3">
        <v>0</v>
      </c>
      <c r="H48" s="9">
        <v>3</v>
      </c>
      <c r="I48" s="4">
        <f t="shared" si="6"/>
        <v>0</v>
      </c>
    </row>
    <row r="49" spans="1:9" ht="87" x14ac:dyDescent="0.35">
      <c r="A49" s="37" t="s">
        <v>206</v>
      </c>
      <c r="B49" s="7" t="s">
        <v>288</v>
      </c>
      <c r="C49" s="7" t="s">
        <v>289</v>
      </c>
      <c r="D49" s="7" t="s">
        <v>124</v>
      </c>
      <c r="E49" s="7" t="s">
        <v>122</v>
      </c>
      <c r="F49" s="7" t="s">
        <v>123</v>
      </c>
      <c r="G49" s="3">
        <v>0</v>
      </c>
      <c r="H49" s="9">
        <v>3</v>
      </c>
      <c r="I49" s="4">
        <f t="shared" si="6"/>
        <v>0</v>
      </c>
    </row>
    <row r="50" spans="1:9" ht="139.19999999999999" x14ac:dyDescent="0.35">
      <c r="A50" s="37" t="s">
        <v>207</v>
      </c>
      <c r="B50" s="40" t="s">
        <v>208</v>
      </c>
      <c r="C50" s="40" t="s">
        <v>209</v>
      </c>
      <c r="D50" s="40" t="s">
        <v>210</v>
      </c>
      <c r="E50" s="40" t="s">
        <v>211</v>
      </c>
      <c r="F50" s="40" t="s">
        <v>212</v>
      </c>
      <c r="G50" s="3">
        <v>0</v>
      </c>
      <c r="H50" s="9">
        <v>3</v>
      </c>
      <c r="I50" s="4">
        <f t="shared" si="6"/>
        <v>0</v>
      </c>
    </row>
    <row r="51" spans="1:9" ht="52.2" x14ac:dyDescent="0.35">
      <c r="A51" s="37" t="s">
        <v>125</v>
      </c>
      <c r="B51" s="7" t="s">
        <v>290</v>
      </c>
      <c r="C51" s="7" t="s">
        <v>126</v>
      </c>
      <c r="D51" s="77" t="s">
        <v>127</v>
      </c>
      <c r="E51" s="7" t="s">
        <v>128</v>
      </c>
      <c r="F51" s="43" t="s">
        <v>129</v>
      </c>
      <c r="G51" s="3">
        <v>0</v>
      </c>
      <c r="H51" s="9">
        <v>3</v>
      </c>
      <c r="I51" s="4">
        <f t="shared" si="6"/>
        <v>0</v>
      </c>
    </row>
    <row r="52" spans="1:9" ht="128.4" customHeight="1" x14ac:dyDescent="0.35">
      <c r="A52" s="37" t="s">
        <v>213</v>
      </c>
      <c r="B52" s="7" t="s">
        <v>291</v>
      </c>
      <c r="C52" s="7" t="s">
        <v>292</v>
      </c>
      <c r="D52" s="40" t="s">
        <v>293</v>
      </c>
      <c r="E52" s="7" t="s">
        <v>294</v>
      </c>
      <c r="F52" s="43" t="s">
        <v>295</v>
      </c>
      <c r="G52" s="3">
        <v>0</v>
      </c>
      <c r="H52" s="9">
        <v>4</v>
      </c>
      <c r="I52" s="4">
        <f t="shared" si="6"/>
        <v>0</v>
      </c>
    </row>
    <row r="53" spans="1:9" ht="112.2" customHeight="1" x14ac:dyDescent="0.35">
      <c r="A53" s="37" t="s">
        <v>130</v>
      </c>
      <c r="B53" s="40" t="s">
        <v>131</v>
      </c>
      <c r="C53" s="40" t="s">
        <v>132</v>
      </c>
      <c r="D53" s="40" t="s">
        <v>133</v>
      </c>
      <c r="E53" s="7" t="s">
        <v>134</v>
      </c>
      <c r="F53" s="7" t="s">
        <v>135</v>
      </c>
      <c r="G53" s="3">
        <v>0</v>
      </c>
      <c r="H53" s="9">
        <v>4</v>
      </c>
      <c r="I53" s="4">
        <f t="shared" si="6"/>
        <v>0</v>
      </c>
    </row>
    <row r="54" spans="1:9" ht="91.2" customHeight="1" x14ac:dyDescent="0.35">
      <c r="A54" s="37" t="s">
        <v>136</v>
      </c>
      <c r="B54" s="7" t="s">
        <v>296</v>
      </c>
      <c r="C54" s="7" t="s">
        <v>137</v>
      </c>
      <c r="D54" s="7" t="s">
        <v>138</v>
      </c>
      <c r="E54" s="7" t="s">
        <v>139</v>
      </c>
      <c r="F54" s="7" t="s">
        <v>140</v>
      </c>
      <c r="G54" s="3">
        <v>0</v>
      </c>
      <c r="H54" s="9">
        <v>4</v>
      </c>
      <c r="I54" s="4">
        <f t="shared" si="6"/>
        <v>0</v>
      </c>
    </row>
    <row r="55" spans="1:9" ht="45" customHeight="1" x14ac:dyDescent="0.35">
      <c r="A55" s="38" t="s">
        <v>141</v>
      </c>
      <c r="B55" s="39"/>
      <c r="C55" s="39"/>
      <c r="D55" s="39"/>
      <c r="E55" s="39"/>
      <c r="F55" s="39"/>
      <c r="G55" s="14"/>
      <c r="H55" s="15">
        <f>SUM(H56)</f>
        <v>10</v>
      </c>
      <c r="I55" s="16"/>
    </row>
    <row r="56" spans="1:9" ht="87" x14ac:dyDescent="0.35">
      <c r="A56" s="37" t="s">
        <v>142</v>
      </c>
      <c r="B56" s="40" t="s">
        <v>297</v>
      </c>
      <c r="C56" s="40" t="s">
        <v>298</v>
      </c>
      <c r="D56" s="40" t="s">
        <v>299</v>
      </c>
      <c r="E56" s="40" t="s">
        <v>300</v>
      </c>
      <c r="F56" s="7" t="s">
        <v>143</v>
      </c>
      <c r="G56" s="26">
        <v>0</v>
      </c>
      <c r="H56" s="9">
        <v>10</v>
      </c>
      <c r="I56" s="4">
        <f t="shared" ref="I56" si="7">G56*H56%</f>
        <v>0</v>
      </c>
    </row>
    <row r="57" spans="1:9" s="33" customFormat="1" ht="36" customHeight="1" x14ac:dyDescent="0.35">
      <c r="A57" s="61" t="s">
        <v>15</v>
      </c>
      <c r="B57" s="62"/>
      <c r="C57" s="62"/>
      <c r="D57" s="62"/>
      <c r="E57" s="62"/>
      <c r="F57" s="62"/>
      <c r="G57" s="31"/>
      <c r="H57" s="44">
        <f>SUM(H8+H9+H10+H11+H13+H14+H15+H17+H18+H19+H21+H22+H23+H25+H26+H27+H30+H31+H32+H34+H35+H37+H38+H40+H41+H46+H47+H48+H49+H50+H51+H52+H53+H54+H56)</f>
        <v>100</v>
      </c>
      <c r="I57" s="32">
        <f>I8+I9+I10+I11+I13+I14+I15+I17+I18+I19+I21+I22+I23+I25+I26+I27+I30+I31+I32+I34+I35+I37+I38+I40+I41+I46+I47+I48+I49+I50+I51+I52+I53+I54+I56</f>
        <v>0</v>
      </c>
    </row>
    <row r="58" spans="1:9" s="33" customFormat="1" ht="27.75" customHeight="1" x14ac:dyDescent="0.35">
      <c r="A58" s="34"/>
      <c r="B58" s="35"/>
      <c r="C58" s="35"/>
      <c r="D58" s="35"/>
      <c r="E58" s="35"/>
      <c r="F58" s="35"/>
      <c r="G58" s="36"/>
      <c r="H58" s="36" t="s">
        <v>16</v>
      </c>
      <c r="I58" s="32">
        <f>I57</f>
        <v>0</v>
      </c>
    </row>
  </sheetData>
  <mergeCells count="13">
    <mergeCell ref="A57:F57"/>
    <mergeCell ref="A1:I1"/>
    <mergeCell ref="B2:C2"/>
    <mergeCell ref="E2:F2"/>
    <mergeCell ref="H2:I2"/>
    <mergeCell ref="B3:C3"/>
    <mergeCell ref="E3:F3"/>
    <mergeCell ref="H3:I3"/>
    <mergeCell ref="A5:A6"/>
    <mergeCell ref="B5:F5"/>
    <mergeCell ref="H5:H6"/>
    <mergeCell ref="I5:I6"/>
    <mergeCell ref="A28:B28"/>
  </mergeCells>
  <conditionalFormatting sqref="G56">
    <cfRule type="notContainsBlanks" priority="97">
      <formula>LEN(TRIM(G56))&gt;0</formula>
    </cfRule>
    <cfRule type="containsBlanks" dxfId="97" priority="98">
      <formula>LEN(TRIM(G56))=0</formula>
    </cfRule>
    <cfRule type="cellIs" dxfId="96" priority="99" operator="greaterThan">
      <formula>1</formula>
    </cfRule>
  </conditionalFormatting>
  <conditionalFormatting sqref="B2:C3 H2:I3 E2:F3">
    <cfRule type="notContainsBlanks" priority="91">
      <formula>LEN(TRIM(B2))&gt;0</formula>
    </cfRule>
    <cfRule type="containsBlanks" dxfId="93" priority="92">
      <formula>LEN(TRIM(B2))=0</formula>
    </cfRule>
    <cfRule type="cellIs" dxfId="92" priority="93" operator="greaterThan">
      <formula>1</formula>
    </cfRule>
  </conditionalFormatting>
  <conditionalFormatting sqref="G13:G15">
    <cfRule type="notContainsBlanks" priority="46">
      <formula>LEN(TRIM(G13))&gt;0</formula>
    </cfRule>
    <cfRule type="containsBlanks" dxfId="63" priority="47">
      <formula>LEN(TRIM(G13))=0</formula>
    </cfRule>
    <cfRule type="cellIs" dxfId="62" priority="48" operator="greaterThan">
      <formula>1</formula>
    </cfRule>
  </conditionalFormatting>
  <conditionalFormatting sqref="G25:G27 G21:G23 G8:G11 G17:G19">
    <cfRule type="notContainsBlanks" priority="43">
      <formula>LEN(TRIM(G8))&gt;0</formula>
    </cfRule>
    <cfRule type="containsBlanks" dxfId="59" priority="44">
      <formula>LEN(TRIM(G8))=0</formula>
    </cfRule>
    <cfRule type="cellIs" dxfId="58" priority="45" operator="greaterThan">
      <formula>1</formula>
    </cfRule>
  </conditionalFormatting>
  <conditionalFormatting sqref="G30:G32">
    <cfRule type="notContainsBlanks" priority="40">
      <formula>LEN(TRIM(G30))&gt;0</formula>
    </cfRule>
    <cfRule type="containsBlanks" dxfId="55" priority="41">
      <formula>LEN(TRIM(G30))=0</formula>
    </cfRule>
    <cfRule type="cellIs" dxfId="54" priority="42" operator="greaterThan">
      <formula>1</formula>
    </cfRule>
  </conditionalFormatting>
  <conditionalFormatting sqref="G34:G35">
    <cfRule type="notContainsBlanks" priority="37">
      <formula>LEN(TRIM(G34))&gt;0</formula>
    </cfRule>
    <cfRule type="containsBlanks" dxfId="51" priority="38">
      <formula>LEN(TRIM(G34))=0</formula>
    </cfRule>
    <cfRule type="cellIs" dxfId="50" priority="39" operator="greaterThan">
      <formula>1</formula>
    </cfRule>
  </conditionalFormatting>
  <conditionalFormatting sqref="G37:G38">
    <cfRule type="notContainsBlanks" priority="34">
      <formula>LEN(TRIM(G37))&gt;0</formula>
    </cfRule>
    <cfRule type="containsBlanks" dxfId="47" priority="35">
      <formula>LEN(TRIM(G37))=0</formula>
    </cfRule>
    <cfRule type="cellIs" dxfId="46" priority="36" operator="greaterThan">
      <formula>1</formula>
    </cfRule>
  </conditionalFormatting>
  <conditionalFormatting sqref="G40:G41">
    <cfRule type="notContainsBlanks" priority="31">
      <formula>LEN(TRIM(G40))&gt;0</formula>
    </cfRule>
    <cfRule type="containsBlanks" dxfId="43" priority="32">
      <formula>LEN(TRIM(G40))=0</formula>
    </cfRule>
    <cfRule type="cellIs" dxfId="42" priority="33" operator="greaterThan">
      <formula>1</formula>
    </cfRule>
  </conditionalFormatting>
  <conditionalFormatting sqref="G43:G45">
    <cfRule type="notContainsBlanks" priority="28">
      <formula>LEN(TRIM(G43))&gt;0</formula>
    </cfRule>
    <cfRule type="containsBlanks" dxfId="39" priority="29">
      <formula>LEN(TRIM(G43))=0</formula>
    </cfRule>
    <cfRule type="cellIs" dxfId="38" priority="30" operator="greaterThan">
      <formula>1</formula>
    </cfRule>
  </conditionalFormatting>
  <conditionalFormatting sqref="G47">
    <cfRule type="notContainsBlanks" priority="25">
      <formula>LEN(TRIM(G47))&gt;0</formula>
    </cfRule>
    <cfRule type="containsBlanks" dxfId="35" priority="26">
      <formula>LEN(TRIM(G47))=0</formula>
    </cfRule>
    <cfRule type="cellIs" dxfId="34" priority="27" operator="greaterThan">
      <formula>1</formula>
    </cfRule>
  </conditionalFormatting>
  <conditionalFormatting sqref="G46">
    <cfRule type="notContainsBlanks" priority="22">
      <formula>LEN(TRIM(G46))&gt;0</formula>
    </cfRule>
    <cfRule type="containsBlanks" dxfId="31" priority="23">
      <formula>LEN(TRIM(G46))=0</formula>
    </cfRule>
    <cfRule type="cellIs" dxfId="30" priority="24" operator="greaterThan">
      <formula>1</formula>
    </cfRule>
  </conditionalFormatting>
  <conditionalFormatting sqref="G54">
    <cfRule type="notContainsBlanks" priority="19">
      <formula>LEN(TRIM(G54))&gt;0</formula>
    </cfRule>
    <cfRule type="containsBlanks" dxfId="27" priority="20">
      <formula>LEN(TRIM(G54))=0</formula>
    </cfRule>
    <cfRule type="cellIs" dxfId="26" priority="21" operator="greaterThan">
      <formula>1</formula>
    </cfRule>
  </conditionalFormatting>
  <conditionalFormatting sqref="G53">
    <cfRule type="notContainsBlanks" priority="16">
      <formula>LEN(TRIM(G53))&gt;0</formula>
    </cfRule>
    <cfRule type="containsBlanks" dxfId="23" priority="17">
      <formula>LEN(TRIM(G53))=0</formula>
    </cfRule>
    <cfRule type="cellIs" dxfId="22" priority="18" operator="greaterThan">
      <formula>1</formula>
    </cfRule>
  </conditionalFormatting>
  <conditionalFormatting sqref="G52">
    <cfRule type="notContainsBlanks" priority="13">
      <formula>LEN(TRIM(G52))&gt;0</formula>
    </cfRule>
    <cfRule type="containsBlanks" dxfId="19" priority="14">
      <formula>LEN(TRIM(G52))=0</formula>
    </cfRule>
    <cfRule type="cellIs" dxfId="18" priority="15" operator="greaterThan">
      <formula>1</formula>
    </cfRule>
  </conditionalFormatting>
  <conditionalFormatting sqref="G51">
    <cfRule type="notContainsBlanks" priority="10">
      <formula>LEN(TRIM(G51))&gt;0</formula>
    </cfRule>
    <cfRule type="containsBlanks" dxfId="15" priority="11">
      <formula>LEN(TRIM(G51))=0</formula>
    </cfRule>
    <cfRule type="cellIs" dxfId="14" priority="12" operator="greaterThan">
      <formula>1</formula>
    </cfRule>
  </conditionalFormatting>
  <conditionalFormatting sqref="G50">
    <cfRule type="notContainsBlanks" priority="7">
      <formula>LEN(TRIM(G50))&gt;0</formula>
    </cfRule>
    <cfRule type="containsBlanks" dxfId="11" priority="8">
      <formula>LEN(TRIM(G50))=0</formula>
    </cfRule>
    <cfRule type="cellIs" dxfId="10" priority="9" operator="greaterThan">
      <formula>1</formula>
    </cfRule>
  </conditionalFormatting>
  <conditionalFormatting sqref="G49">
    <cfRule type="notContainsBlanks" priority="4">
      <formula>LEN(TRIM(G49))&gt;0</formula>
    </cfRule>
    <cfRule type="containsBlanks" dxfId="7" priority="5">
      <formula>LEN(TRIM(G49))=0</formula>
    </cfRule>
    <cfRule type="cellIs" dxfId="6" priority="6" operator="greaterThan">
      <formula>1</formula>
    </cfRule>
  </conditionalFormatting>
  <conditionalFormatting sqref="G48">
    <cfRule type="notContainsBlanks" priority="1">
      <formula>LEN(TRIM(G48))&gt;0</formula>
    </cfRule>
    <cfRule type="containsBlanks" dxfId="3" priority="2">
      <formula>LEN(TRIM(G48))=0</formula>
    </cfRule>
    <cfRule type="cellIs" dxfId="2" priority="3" operator="greaterThan">
      <formula>1</formula>
    </cfRule>
  </conditionalFormatting>
  <pageMargins left="0.11811023622047245" right="0.11811023622047245" top="0.35433070866141736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ส่วนที่ 2-3</vt:lpstr>
      <vt:lpstr>ธค.</vt:lpstr>
    </vt:vector>
  </TitlesOfParts>
  <Company>microsoft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windows xp</dc:creator>
  <cp:lastModifiedBy>Windows User</cp:lastModifiedBy>
  <cp:lastPrinted>2020-12-15T08:33:41Z</cp:lastPrinted>
  <dcterms:created xsi:type="dcterms:W3CDTF">2013-10-14T07:29:21Z</dcterms:created>
  <dcterms:modified xsi:type="dcterms:W3CDTF">2022-02-06T14:11:06Z</dcterms:modified>
</cp:coreProperties>
</file>