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กันยายน 2564\แบบสรุป ขึ้นเวป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ศท." sheetId="14" r:id="rId2"/>
  </sheets>
  <calcPr calcId="152511"/>
</workbook>
</file>

<file path=xl/calcChain.xml><?xml version="1.0" encoding="utf-8"?>
<calcChain xmlns="http://schemas.openxmlformats.org/spreadsheetml/2006/main">
  <c r="I57" i="14" l="1"/>
  <c r="I56" i="14"/>
  <c r="H9" i="1" l="1"/>
  <c r="H58" i="14" l="1"/>
  <c r="H55" i="14" l="1"/>
  <c r="I54" i="14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I58" i="14" l="1"/>
  <c r="F8" i="1" s="1"/>
  <c r="H8" i="1" s="1"/>
  <c r="H10" i="1" s="1"/>
  <c r="I59" i="14" l="1"/>
</calcChain>
</file>

<file path=xl/sharedStrings.xml><?xml version="1.0" encoding="utf-8"?>
<sst xmlns="http://schemas.openxmlformats.org/spreadsheetml/2006/main" count="329" uniqueCount="304">
  <si>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</si>
  <si>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</si>
  <si>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</si>
  <si>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</si>
  <si>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</si>
  <si>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</si>
  <si>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</si>
  <si>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</si>
  <si>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</si>
  <si>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</si>
  <si>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</si>
  <si>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</si>
  <si>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</si>
  <si>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</si>
  <si>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</si>
  <si>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</si>
  <si>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</si>
  <si>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</si>
  <si>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</si>
  <si>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</si>
  <si>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</si>
  <si>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</si>
  <si>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</si>
  <si>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</si>
  <si>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</si>
  <si>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</si>
  <si>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</si>
  <si>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</si>
  <si>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</si>
  <si>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</si>
  <si>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</si>
  <si>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</si>
  <si>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</si>
  <si>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</si>
  <si>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</si>
  <si>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</si>
  <si>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</si>
  <si>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</si>
  <si>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</si>
  <si>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</si>
  <si>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</si>
  <si>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</si>
  <si>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</si>
  <si>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</si>
  <si>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 xml:space="preserve">องค์ประกอบที่ ๑  ด้านผลสัมฤทธิ์ของงาน </t>
  </si>
  <si>
    <t>มคอ.3 
และสื่อการสอน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</si>
  <si>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</si>
  <si>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</si>
  <si>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</si>
  <si>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</si>
  <si>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</si>
  <si>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</si>
  <si>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</si>
  <si>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</si>
  <si>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</si>
  <si>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</si>
  <si>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20,001-40,000</t>
  </si>
  <si>
    <t>ตั้งแต่ 
40,001-60,000</t>
  </si>
  <si>
    <t>ตั้งแต่ 
60,001-80,000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</si>
  <si>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</si>
  <si>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</si>
  <si>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</si>
  <si>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</si>
  <si>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</si>
  <si>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</si>
  <si>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</si>
  <si>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1.2 นวัตกรรมหรืองานสร้างสรรค์ของผู้เรียนนำไปใช้ประโยชน์ต่อสังคม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</si>
  <si>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</si>
  <si>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</si>
  <si>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</si>
  <si>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</si>
  <si>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</si>
  <si>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</si>
  <si>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</si>
  <si>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</si>
  <si>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3.2 มีรายได้จากการให้บริการวิชาการที่ก่อให้เกิดรายได้เพิ่มขึ้น</t>
  </si>
  <si>
    <t>4. ตัวชี้วัดด้านกลยุทธ์(ด้านทำนุบำรุงศิลปวัฒนธรรม และสิ่งแวดล้อม)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</si>
  <si>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</si>
  <si>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</si>
  <si>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</si>
  <si>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</si>
  <si>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</si>
  <si>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</si>
  <si>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</si>
  <si>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</si>
  <si>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</si>
  <si>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</si>
  <si>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</si>
  <si>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</si>
  <si>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</si>
  <si>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</si>
  <si>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</si>
  <si>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</si>
  <si>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เป็นกรรมการดำเนินโครงการ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</si>
  <si>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</si>
  <si>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</si>
  <si>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</si>
  <si>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</si>
  <si>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</si>
  <si>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</si>
  <si>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</si>
  <si>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</si>
  <si>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</si>
  <si>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</si>
  <si>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</si>
  <si>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</si>
  <si>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</si>
  <si>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</si>
  <si>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</si>
  <si>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</si>
  <si>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</si>
  <si>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</si>
  <si>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</si>
  <si>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</si>
  <si>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</si>
  <si>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</si>
  <si>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</si>
  <si>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</si>
  <si>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</si>
  <si>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>1 หลักสูตร</t>
  </si>
  <si>
    <t>2 หลักสูตร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</si>
  <si>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</si>
  <si>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</si>
  <si>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</si>
  <si>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</si>
  <si>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</si>
  <si>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</si>
  <si>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</si>
  <si>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</si>
  <si>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</si>
  <si>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</si>
  <si>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</si>
  <si>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</si>
  <si>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</si>
  <si>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</si>
  <si>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</si>
  <si>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</si>
  <si>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</si>
  <si>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</si>
  <si>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</si>
  <si>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</si>
  <si>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</si>
  <si>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 xml:space="preserve">1. ร้อยละของความร่วมมือในการปฏิบัติงานร่วมกับหลักสูตรฯและสาขาฯ
(พิจารณาจากการให้ความร่วมมือของบุคลากรในหลักสูตรฯ/สาขาฯ เช่น - - การเข้าร่วมประชุม
- การเข้าร่วมกิจกรรมในโครงการต่าง ๆ 
- กิจกรรม 5ส 
- การดูแลรับผิดชอบห้องปฏิบัติการ การดูแลรับผิดชอบครุภัณฑ์ ดูแลรับผิดชอบ
- การดูแลรับผิดชอบในด้านการเรียนการสอน
- การให้ความร่วมมือเป็นกรรมการคุมสอบต่าง ๆ ที่จัดโดยหลักสูตรฯ สาขาฯ คณะ และมหาวิทยาลัย
- การมีส่วนร่วมในการช่วยดูแลวัสดุอุปกรณ์ ความเป็นระเบียบเรียบร้อยในอาคารที่รับผิดชอบ 
- ภาระงานอื่น ๆ ที่ได้รับมอบหมาย) 
</t>
  </si>
  <si>
    <t>ให้ความร่วมมือในการปฏิบัติงานร่วมกับหลักสูตรฯและสาขาฯ อยู่ในช่วงร้อยละ 60-69</t>
  </si>
  <si>
    <t>ให้ความร่วมมือในการปฏิบัติงานร่วมกับหลักสูตรฯและสาขาอยู่ในช่วงร้อยละ 70-79</t>
  </si>
  <si>
    <t>ให้ความร่วมมือในการปฏิบัติงานร่วมกับหลักสูตรฯและสาขาฯ มากกว่าร้อยละ 80</t>
  </si>
  <si>
    <t xml:space="preserve">2. ร้อยละผลสัมฤทธิ์ของงานที่ได้รับมอบหมายจากหลักสูตรฯและสาขาฯ
(พิจารณาจากคุณภาพของงานที่ได้รับมอบหมาย เช่น
- ผลการปฏิบัติงานจากการมีส่วนร่วมทำกิจกรรมของโครงการที่จัดทำโดยหลักสูตรฯและสาขาฯ 
- ผลการปฏิบัติงานจากการดูแลห้องปฏิบัติการ/ครุภัณฑ์/5ส
- ผลการปฏิบัติงานในด้านการเรียนการสอน
- ผลการปฏิบัติงานในการให้ความร่วมมือเป็นกรรมการคุมสอบต่าง ๆ ที่จัดโดยหลักสูตรฯ สาขาฯ คณะ และมหาวิทยาลัย
- ผลการปฏิบัติงานในด้านอื่น ๆ ที่มีผลทำให้การปฏิบัติงานของหลักสูตรฯ/สาขาฯ ได้รับประโยชน์ และสำเร็จลุล่วงด้วยดี) 
</t>
  </si>
  <si>
    <t xml:space="preserve">ให้ความร่วมมือในการปฏิบัติงานร่วมกับหลักสูตรฯและสาขาฯ 
อยู่ในช่วงร้อยละ 60-69
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</si>
  <si>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</si>
  <si>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</si>
  <si>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</si>
  <si>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</si>
  <si>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</si>
  <si>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</si>
  <si>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</si>
  <si>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</si>
  <si>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</si>
  <si>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</si>
  <si>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</si>
  <si>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</si>
  <si>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</si>
  <si>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</si>
  <si>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</si>
  <si>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</si>
  <si>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</si>
  <si>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</si>
  <si>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</si>
  <si>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</si>
  <si>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</si>
  <si>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</si>
  <si>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</si>
  <si>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</si>
  <si>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</si>
  <si>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</si>
  <si>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</si>
  <si>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</si>
  <si>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</si>
  <si>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</si>
  <si>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</si>
  <si>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</si>
  <si>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</si>
  <si>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</si>
  <si>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</si>
  <si>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</si>
  <si>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</si>
  <si>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</si>
  <si>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</si>
  <si>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</si>
  <si>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</si>
  <si>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</si>
  <si>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</si>
  <si>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</si>
  <si>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</si>
  <si>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</si>
  <si>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</si>
  <si>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</si>
  <si>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</si>
  <si>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(นาย/นาง/นางสาว).........................................................................ชื่อสกุล....................................................................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</si>
  <si>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</si>
  <si>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</si>
  <si>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อัตราร้อยละที่จะเลื่อนเงินเดือนลงเพื่อให้เพียงพอกับวงเงินเลื่อนเงินเดือนของหน่วยงาน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</si>
  <si>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(สำหรับสาขาศึกษาทั่วไป)</t>
  </si>
  <si>
    <t>แบบสรุปคะแนนการประเมินผลการปฏิบัติราชการ</t>
  </si>
  <si>
    <t>ผลสัมฤทธิ์ของงานที่หน่วยงานกำหนด  (..3๐%)***</t>
  </si>
  <si>
    <t>ผ่านสมรรถนะ 1 ระดับ</t>
  </si>
  <si>
    <t>ผ่านสมรรถนะเพิ่มขึ้นมากกว่า 1 ระดับ หรือผ่าน Post test ระดับ B 2.1</t>
  </si>
  <si>
    <t>4.2 นวัตกรรมที่ผลักดันให้เกิดการพัฒนาตามองค์ประกอบของ Green Campus (ใช้ได้สองรอบการประเมิน)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</si>
  <si>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-อ. 33-36.9
ผศ.31-34.9  
รศ. 28-31.9   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</si>
  <si>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-อ. 37-40.9
ผศ. 35-38.9 
รศ. 32-35.9   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</si>
  <si>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-อ. มากกว่าหรือเท่ากับ 41
ผศ. มากกว่าหรือเท่ากับ 39 
รศ. มากกว่าหรือเท่ากับ 36 
</t>
  </si>
  <si>
    <t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ฯลฯ</t>
  </si>
  <si>
    <t xml:space="preserve">6. ระดับคะแนนการประเมินการประกันคุณภาพตามเกณฑ์ (AUN QA)                 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
</t>
  </si>
  <si>
    <t>1 ระดับ</t>
  </si>
  <si>
    <t>2 ระดับ</t>
  </si>
  <si>
    <t>3 ระดับ</t>
  </si>
  <si>
    <t>4 ระดับ</t>
  </si>
  <si>
    <t>5-7 ระดับ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</si>
  <si>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ด้านงานพัสดุของคณะ/สาขา/หลักสูตร/กรรมการตีราคากลาง/กรรมการกำหนดราคากลาง/กรรมการแทงจำหน่ายพัสดุ ครุภัณฑ์
(เป็นกรรมการคุมงาน จำนวน 1 รายการ  ได้ 
 5 คะแนน)
</t>
  </si>
  <si>
    <t>มคอ.3 
ที่เสร็จสมบูรณ์ ไม่เกินครึ่งหนึ่งของรายวิชาที่สอนทั้งหมด</t>
  </si>
  <si>
    <t>มคอ.3 
ที่เสร็จสมบูรณ์ เกินครึ่งหนึ่งของรายวิชาที่สอนทั้งหมด</t>
  </si>
  <si>
    <t>มคอ.3 
และสื่อการสอน และเอกสารประกอบการสอน/หรือเอกสารคำสอน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</si>
  <si>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โดยต้องครบทุกรายวิชา</t>
  </si>
  <si>
    <t>มีสัดส่วนร่วมในโครงการวิจัยรวมกัน ไม่น้อยกว่าร้อยละ
อ.  1-20
ผศ. 1-39
รศ.1-39
หรือได้รับ งปม.ทุนวิจัยรวมกันทุกโครงการ/คน
ด้านวิทย์ : ตั้งแต่ 40,000-49,999 บาท
ด้านสังคม : ตั้งแต่ 5,000-14,999 บาท</t>
  </si>
  <si>
    <t>ผลรวมคะแนนการเผยแพร่ผลงานทางวิชาการตามเกณฑ์การประกันคุณภาพ ตั้งแต่
อ. : 0.01-0.39
ผศ. : 0.01-0.59
รศ.  : 0.01-0.59</t>
  </si>
  <si>
    <t>ผลรวมคะแนนการเผยแพร่ผลงานทางวิชาการตามเกณฑ์การประกันคุณภาพ ตั้งแต่
อ. : 0.40-0.59
ผศ. : 0.60-0.79
รศ.  : 0.60-0.79</t>
  </si>
  <si>
    <t>ผลรวมคะแนนการเผยแพร่ผลงานทางวิชาการตามเกณฑ์การประกันคุณภาพ ตั้งแต่
อ. : 0.60-.079
ผศ. : 0.80-0.99
รศ.  : 0.80-0.99</t>
  </si>
  <si>
    <t>ผลรวมคะแนนการเผยแพร่ผลงานทางวิชาการตามเกณฑ์การประกันคุณภาพ ตั้งแต่
อ. : 0.80-0.99
ผศ. : 1.00
รศ.  : 1.00-1.19</t>
  </si>
  <si>
    <t>ตั้งแต่ 
1-20,000</t>
  </si>
  <si>
    <t>เข้าร่วมโครงการ 3 โครงการขึ้นไป</t>
  </si>
  <si>
    <t>4.2 การเป็นวิทยากรหรือกรรมการผู้ทรงคุณวุฒิทางด้านทำนุบำรุงอนุรักษ์ ศิลปวัฒนธรรมและสิ่งแวดล้อม โดนต้องได้รับอนุญาตจากมหาวิทยาลัยหรือหน่วยงาน</t>
  </si>
  <si>
    <t>เป็นวิทยากรหรือ กรรมการ ผู้ทรงคุณวุฒิ ภายในหน่วยงาน จำนวน ๑ โครงการ</t>
  </si>
  <si>
    <t>เป็นวิทยากรหรือ กรรมการ ผู้ทรงคุณวุฒิ ภายในหน่วยงาน ตั้งแต่ 2 โครงการขึ้นไป</t>
  </si>
  <si>
    <t> เป็นวิทยากรหรือ กรรมการ ผู้ทรงคุณวุฒิ ภายนอกหน่วยงาน จำนวน ๑ โครงการ</t>
  </si>
  <si>
    <t> เป็นวิทยากรหรือ กรรมการ ผู้ทรงคุณวุฒิภายนอกหน่วยงาน จำนวน ๒ โครงการ</t>
  </si>
  <si>
    <t> เป็นวิทยากรหรือ กรรมการ ผู้ทรงคุณวุฒิ ภายนอกหน่วยงาน ตั้งแต่จำนวน 3 โครงการขึ้นไป</t>
  </si>
  <si>
    <t>4.3 การบูรณาการทำนุบำรุงอนุรักษ์ ศิลปวัฒนธรรมและสิ่งแวดล้อมกับพันธกิจอื่น โดยต้องระบุใน มคอ.3 หรือระบุในแผนพัฒนานักศึกษา หรือโครงการที่ได้รับอนุมัติ</t>
  </si>
  <si>
    <t>มีแผน แต่ไม่ได้ระบุใน มคอ.3 หรือแผนพัฒนานักศึกษา หรือโครงการที่ได้รับอนุมัติ</t>
  </si>
  <si>
    <t>สามารถบูรณาการได้ 1 พันธกิจ</t>
  </si>
  <si>
    <t>สามารถบูรณาการได้ 2 พันธกิจ</t>
  </si>
  <si>
    <t>สามารถบูรณาการได้ 3 พันธกิจ</t>
  </si>
  <si>
    <t>สามารถบูรณาการได้ 3 พันธกิจ และสามารถบูรณาการกับงานพัฒนานักศึกษาด้วย</t>
  </si>
  <si>
    <t>เป็นกรรมการดำเนินโครงการ   1 โครงการ</t>
  </si>
  <si>
    <t>เป็นกรรมการดำเนินโครงการ   2 โครงการ</t>
  </si>
  <si>
    <t>เป็นกรรมการดำเนินโครงการ  มากกว่า 2 โครงการ หรือเป็นหัวหน้าโครงการ 1 โครงการ</t>
  </si>
  <si>
    <t>5.2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</si>
  <si>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5.3 งานที่ได้รับการแต่งตั้งตามคำสั่งของมหาวิทยาลัย/วิทยาเขต/คณะ/วิทยาลัย ซึ่งมีผลกระทบระดับมหาวิทยาลัย</t>
  </si>
  <si>
    <t>เป็นกรรมการมากกว่า 4 งานขึ้นไป หรือปฏิบัติงานประจำในส่วนงานอื่นที่ได้รับมอบหมายนอกเหนือจากภาระงานหลักจากวิทยาเขตหรือมหาวิทยาลัย</t>
  </si>
  <si>
    <t>มีการวางแผนพัฒนาตนเองในด้าน Smart Tracher</t>
  </si>
  <si>
    <t>ผ่านการพัฒนา 1 ด้าน</t>
  </si>
  <si>
    <t>มีแผนพัฒนานวัตกรรมหรืองานสร้างสรรค์</t>
  </si>
  <si>
    <t>เริ่มมีการจัดเตรียมนวัตกรรมหรืองานสร้างสรรค์ของผู้เรียนที่ยังไม่สมบูรณ์</t>
  </si>
  <si>
    <t>มีนวัตกรรมสามารถนำไปใช้ประโยชน์ได้</t>
  </si>
  <si>
    <t>นวัตกรรมได้รับการรับรอง</t>
  </si>
  <si>
    <t>นวัตกรรมได้รับการรับรอง สามารถนำไปใช้ประโยชน์ได้</t>
  </si>
  <si>
    <t>1.3 ร้อยละของผู้สอนที่สอบผ่านสมรรถนะด้านภาษาอังกฤษที่มหาวิทยาลัยกำหนด</t>
  </si>
  <si>
    <t>มีการพัฒนา
ตนเองผ่านระบบ 1-79%</t>
  </si>
  <si>
    <t>มีการพัฒนา
ตนเองผ่านระบบ 80% -ขึ้นไป</t>
  </si>
  <si>
    <t>ผ่าน Post test ตั้งแต่ระดับ    B 2.1 ขึ้นไป</t>
  </si>
  <si>
    <t>มีแผนแต่ยังไม่ได้ดำเนินการ</t>
  </si>
  <si>
    <t>ดำเนินการบางส่วนแต่ยังไม่สมบูรณ์</t>
  </si>
  <si>
    <t>บูรณาการกับการเรียนการสอนและพันธกิจอื่นมากกว่า 1 ด้าน</t>
  </si>
  <si>
    <t>อยู่ระหว่างดำเนินการ</t>
  </si>
  <si>
    <t>มีผลงาน สิ่งประดิษฐ์ นวัตกรรมและงานสร้างสรรค์</t>
  </si>
  <si>
    <t>มีแผนเขียนโครงการบริการวิชาการที่ก่อให้เกิดรายได้</t>
  </si>
  <si>
    <t>มีโครงการอนุมัติแล้วแต่ไม่ได้ดำเนินการ</t>
  </si>
  <si>
    <t>ดำเนินการและมีรายได้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</si>
  <si>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</si>
  <si>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ดำเนินการโครงการและมีรายได้เพิ่มมากกว่า 5% จากรอบที่ผ่านมา</t>
  </si>
  <si>
    <t>ดำเนินการโครงการและมีรายได้เพิ่มมากกว่า 1-5% จากรอบที่ผ่านมา</t>
  </si>
  <si>
    <t>4.1 นวัตกรรมที่เกี่ยวข้องกับทำนุบำรุงศิลป/วัฒนธรรม/ สิ่งแวดล้อม(นับได้สองรอบการประเมิน)</t>
  </si>
  <si>
    <t>มีแผนพัฒนานวัตกรรมที่เกี่ยวข้องกับการทำนุบำรุงศิลป วัฒนธรรมและสิ่งแวดล้อม</t>
  </si>
  <si>
    <t>เริ่มมีการจัดทำนวัตกรรมแต่ยังไม่เสร็จสมบูรณ์</t>
  </si>
  <si>
    <t>มีแต่อยู่ในช่วงการยื่นขอจดลิขสิทธิ์ หรืออนุสิทธิบัตร หรือสิทธิบัตรแต่นำเอาไปใช้ประโยชน์เชิงชุมชนหรือสังคม</t>
  </si>
  <si>
    <t>มีนวัตกรรมที่ได้รับรองทรัพย์สินทางปัญญา คือได้รับลิขสิทธิ์ หรืออนุสิทธิบัตร หรือสิทธิบัตร</t>
  </si>
  <si>
    <t>มีนวัตกรรมที่ได้รับรองทรัพย์สินทางปัญญา คือได้รับลิขสิทธิ์ หรืออนุสิทธิบัตร หรือสิทธิบัตรที่นำไปใช้ประโยชน์เชิงพาณิชย์ ชุมชนหรือสังคม</t>
  </si>
  <si>
    <t>มีแผนพัฒนานวัตกรรมที่เกี่ยวข้องกับการพัฒนาตามองค์ประกอบของ Green campus</t>
  </si>
  <si>
    <t>มีแต่อยู่ในช่วงการยื่นขอจดลิขสิทธิ์ หรืออนุสิทธิบัตร หรือสิทธิบัตร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</si>
  <si>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ค่าเป้าหมาย ได้รับการกำหนดตำแหน่งทางวิชาการ/มีวุฒิการศึกษาสูงขึ้น
    1.2 งานวิจัย/โครงการบริการวิชาการ ที่ได้รับสนับสนุนงบประมาณจากหน่วยงานภายนอก/ผู้รับผิดชอบโครงการ U2T
      (1 งานวิจัย/โครงการบริการวิชาการ นับได้ 1 รอบการประเมิน นับรอบที่เซ็นสัญญาและงบประมาณที่ได้รับสนับสนุนสามารถนับรวมได้หลายโครงการ)
         ค่าเป้าหมาย มากกว่าหรือเท่ากับ 150,000 บาท  
  1.3 เป็นผู้รับผิดชอบ/ผู้รับผิดชอบร่วม โครงการบริการวิชาการที่ก่อให้เกิดรายได้กับคณะฯ /หลักสูตรระยะสั้น  
       (รายได้สามารถนับรวมได้หลายโครงการ)
      ค่าเป้าหมาย  รายได้รวมต่อคน มากกว่าหรือเท่ากับ 30,000 บาท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</si>
  <si>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ค่าเป้าหมาย  จำนวน 1 เล่ม (นับผู้เขียนร่วมและนับได้ 1 รอบการประเมิน)
 1.6 เป็นผู้รับผิดชอบ หลักสูตร  non degree ที่สามารถเปิด      
      รับสมัคร มีการเรียนการสอนและสามารถเทียบโอน
      ประสบการณ์ได้
      ค่าเป้าหมาย  จำนวน 1 หลักสูตร
 1.7 นวัตกรรม สิ่งประดิษฐ์ และงานสร้างสรรค์ ได้รับการจดอนุสิทธิบัตร/สิทธิบัตร หรือเข้าร่วมประกวดแข่งขันและได้รับรางวัลระดับนานาชาติ
     ค่าเป้าหมาย  จำนวน 1 ผลงาน (นับได้ทุกคนที่มีชื่อและ    นับได้ 1 รอบการประเมิน)
หากมีตัวชี้วัดข้อใดข้อหนึ่ง ตั้งแต่ข้อ 1.1-1.7 จำนวน 1 ข้อ  จะได้คะแนน 30%
</t>
  </si>
  <si>
    <t>2. บุคลากรได้รับการฝึกอบรมด้านเทคโนโลยีดิจิทัล และการสื่อสาร หรือเป็นวิทยากรอบรมให้บุคลากรในคณะ  หรือฝังตัวในสถานประกอบการ
(นับการอบรมที่ได้รายงานผลในระบบ e-service เท่านั้น)</t>
  </si>
  <si>
    <t>มีแผนพัฒนาการฝึกอบรมด้านเทคโนโลยีดิจิทัลและการสื่อสาร หรือการเป็นวิทยากรอบรมให้บุคลากรในคณะ หรือการฝังตัวในสถานประกอบการ</t>
  </si>
  <si>
    <t xml:space="preserve"> 4 หลักสูตรขึ้นไป/
เป็นวิทยากร จำนวน 1 หลักสูตร/ฝังตัวในสถานประกอบการ
อย่างน้อย 1 เดือน
</t>
  </si>
  <si>
    <t>3 หลักสูตร</t>
  </si>
  <si>
    <t xml:space="preserve">มีแผนการนำเสนอผลงาน
-มีแผนการเข้าร่วมการแข่งขัน
-มีแผนการนำนักศึกษาเข้าร่วมการแข่งขัน
-มีแผนการนำนักศึกษาเข้าร่วมการแข่งขัน
-มีแผนพัฒนาตนเองใน
การเป็นอาจารย์ที่ปรึกษานักศึกษาสหกิจศึกษา
-อ. 25-28.9  
ผศ. 23-26.9  
รศ. 20-23.9   
</t>
  </si>
  <si>
    <t xml:space="preserve">มีการลงทะเบียนเข้าร่วมการนำเสนอผลงานเรียบร้อยแล้ว
-มีการลงทะเบียนเข้าร่วมการแข่งขันเรียบร้อยแล้ว
มีการลงทะเบียนเข้าร่วมการแข่งขันเรียบร้อยแล้ว
-มีการลงทะเบียนเข้าร่วมการแข่งขันเรียบร้อยแล้ว
-ผ่านการฝึกอบรมด้านสหกิจนักศึกษา
-อ. 29-32.9
ผศ. 27-30.9  
รศ. 24-27.9   
</t>
  </si>
  <si>
    <t xml:space="preserve">4.การเตรียมข้อเสนอโครงการ                     (วิจัยและ/หรือบริการวิชาการ)                      เพื่อขอรับสนับสนุนงบประมาณ                         และต้องได้รับอนุมัติ  จากกรรมการผู้ทรงคุณวุฒิ 
หรือมีงานวิจัยร่วมกับเครือข่ายต่างประเทศ
(มีสัญญารับทุนวิจัยที่แสดงถึงความร่วมมือกับเครือข่ายต่างประเทศ/บทความวิจัยที่ตีพิมพ์แล้วร่วมกับเครือข่ายต่างประเทศ ) ใช้ 1 รอบการประเมิน
หรือมีงานวิจัยร่วมกับหน่วยงานหรือเครือข่ายต่างประเทศ </t>
  </si>
  <si>
    <t xml:space="preserve">มีข้อเสนอโครงการ  ฉบับย่อ (Project brief)
-มีรายละเอียดเกี่ยวกับหน่วยงานที่ได้จัดทำวิจัยร่วม (ระบุชื่อบุคคลและหน่วยงาน)
</t>
  </si>
  <si>
    <t xml:space="preserve">มีข้อเสนอโครงการแต่ยังไม่สมบูรณ์
-มีข้อเสนอโครงการ  ฉบับย่อ(Project brief)
</t>
  </si>
  <si>
    <t xml:space="preserve">มีข้อเสนอโครงการที่แล้วเสร็จแต่ยังไม่ได้รับการอนุมัติจากคณะกรรมการ
-มีข้อเสนอโครงการแต่ยังไม่สมบูรณ์
</t>
  </si>
  <si>
    <t xml:space="preserve">มีข้อเสนอโครงการที่ได้รับการอนุมัติจากคณะกรรมการ
-มีข้อเสนอโครงการที่แล้วเสร็จ
</t>
  </si>
  <si>
    <t xml:space="preserve">มีแผนการเตรียมข้อเสนอโครงการ   (มีแหล่งทุนและหัวข้อโครงการวิจัย)
-มีแผนการดำเนินงานวิจัยร่วมกับหน่วยงานหรือเครือข่ายต่างประเทศ
</t>
  </si>
  <si>
    <t>มีแผนการเตรียมการขอจดทะเบียนทรัพย์สินทางปัญญา</t>
  </si>
  <si>
    <t>มีการร่างคำขอการจดทะเบียนทรัพย์สินทางปัญญา</t>
  </si>
  <si>
    <t xml:space="preserve">ต่ำกว่า
ร้อยละ 60
</t>
  </si>
  <si>
    <t xml:space="preserve">เป็นกรรมการเขียนสเปคครุภัณฑ์ </t>
  </si>
  <si>
    <t>ครุภัณฑ์ได้รับอนุมัติอยู่ในแผน</t>
  </si>
  <si>
    <t xml:space="preserve">3 รายการขึ้นไป
กรรมการแทงจำหน่ายพัสดุ ครุภัณฑ์/กรรมการตีราคากลาง/กรรมการคุมงาน
</t>
  </si>
  <si>
    <t>1 รายการ</t>
  </si>
  <si>
    <t xml:space="preserve">2 รายการ </t>
  </si>
  <si>
    <t>มีการลงทะเบียนเข้าร่วมกิจกรรม KM</t>
  </si>
  <si>
    <t>ให้ความร่วมมือในการปฏิบัติงานร่วมกับหลักสูตรฯและสาขาฯ ต่ำกว่าร้อยละ 50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</si>
  <si>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ที่มีหลักฐานในการเผยแพร่สือโดยคณะไปดำเนินการตกลงกับผู้ถูกประเมิน
(ซึ่งคณะสามารถประเมินผลได้</t>
  </si>
  <si>
    <t>ผลสัมฤทธิ์ของงานที่ได้รับมอบหมายจากหลักสูตรฯและสาขาฯ อยู่ในช่วงร้อยละ ร้อยละ 50-59</t>
  </si>
  <si>
    <t>ให้ความร่วมมือในการปฏิบัติงานร่วมกับหลักสูตรฯและสาขาฯ อยู่ในช่วงร้อยละ ร้อยละ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</si>
</sst>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5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7" fillId="4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8" fillId="4" borderId="6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top" wrapText="1"/>
    </xf>
    <xf numFmtId="0" fontId="5" fillId="2" borderId="0" xfId="0" applyFont="1" applyFill="1"/>
    <xf numFmtId="0" fontId="3" fillId="2" borderId="7" xfId="0" applyFont="1" applyFill="1" applyBorder="1"/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top"/>
    </xf>
    <xf numFmtId="59" fontId="1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3">
    <cellStyle name="Comma 2" xfId="2"/>
    <cellStyle name="Normal 2" xfId="1"/>
    <cellStyle name="ปกติ" xfId="0" builtinId="0"/>
  </cellStyles>
  <dxfs count="36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topLeftCell="A13" workbookViewId="0">
      <selection activeCell="A3" sqref="A3:H3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4" style="20" customWidth="1"/>
    <col min="6" max="6" width="11.19921875" style="20" customWidth="1"/>
    <col min="7" max="7" width="9.796875" style="20" customWidth="1"/>
    <col min="8" max="8" width="18.296875" style="20" customWidth="1"/>
    <col min="9" max="16384" width="9" style="20"/>
  </cols>
  <sheetData>
    <row r="1" spans="1:8" ht="25.2" customHeight="1" x14ac:dyDescent="0.4">
      <c r="A1" s="57" t="s">
        <v>202</v>
      </c>
      <c r="B1" s="57"/>
      <c r="C1" s="57"/>
      <c r="D1" s="57"/>
      <c r="E1" s="57"/>
      <c r="F1" s="57"/>
      <c r="G1" s="57"/>
      <c r="H1" s="57"/>
    </row>
    <row r="2" spans="1:8" ht="25.2" customHeight="1" x14ac:dyDescent="0.4">
      <c r="A2" s="57" t="s">
        <v>201</v>
      </c>
      <c r="B2" s="57"/>
      <c r="C2" s="57"/>
      <c r="D2" s="57"/>
      <c r="E2" s="57"/>
      <c r="F2" s="57"/>
      <c r="G2" s="57"/>
      <c r="H2" s="57"/>
    </row>
    <row r="3" spans="1:8" ht="31.8" customHeight="1" x14ac:dyDescent="0.35">
      <c r="A3" s="55" t="s">
        <v>197</v>
      </c>
      <c r="B3" s="55"/>
      <c r="C3" s="55"/>
      <c r="D3" s="55"/>
      <c r="E3" s="55"/>
      <c r="F3" s="55"/>
      <c r="G3" s="55"/>
      <c r="H3" s="55"/>
    </row>
    <row r="5" spans="1:8" x14ac:dyDescent="0.35">
      <c r="A5" s="46" t="s">
        <v>192</v>
      </c>
      <c r="B5" s="47"/>
      <c r="C5" s="47"/>
      <c r="D5" s="47"/>
      <c r="E5" s="47"/>
    </row>
    <row r="6" spans="1:8" ht="11.25" customHeight="1" x14ac:dyDescent="0.35"/>
    <row r="7" spans="1:8" s="48" customFormat="1" ht="36" x14ac:dyDescent="0.35">
      <c r="A7" s="59" t="s">
        <v>0</v>
      </c>
      <c r="B7" s="59"/>
      <c r="C7" s="59"/>
      <c r="D7" s="59"/>
      <c r="E7" s="59"/>
      <c r="F7" s="22" t="s">
        <v>20</v>
      </c>
      <c r="G7" s="22" t="s">
        <v>21</v>
      </c>
      <c r="H7" s="22" t="s">
        <v>38</v>
      </c>
    </row>
    <row r="8" spans="1:8" s="48" customFormat="1" x14ac:dyDescent="0.35">
      <c r="A8" s="60" t="s">
        <v>191</v>
      </c>
      <c r="B8" s="60"/>
      <c r="C8" s="60"/>
      <c r="D8" s="60"/>
      <c r="E8" s="60"/>
      <c r="F8" s="50">
        <f>ศท.!I58</f>
        <v>0</v>
      </c>
      <c r="G8" s="51">
        <v>16</v>
      </c>
      <c r="H8" s="52">
        <f>F8*G8</f>
        <v>0</v>
      </c>
    </row>
    <row r="9" spans="1:8" s="48" customFormat="1" x14ac:dyDescent="0.35">
      <c r="A9" s="61" t="s">
        <v>193</v>
      </c>
      <c r="B9" s="61"/>
      <c r="C9" s="61"/>
      <c r="D9" s="61"/>
      <c r="E9" s="61"/>
      <c r="F9" s="50">
        <v>5</v>
      </c>
      <c r="G9" s="51">
        <v>4</v>
      </c>
      <c r="H9" s="52">
        <f>F9*G9</f>
        <v>20</v>
      </c>
    </row>
    <row r="10" spans="1:8" s="48" customFormat="1" ht="24" customHeight="1" x14ac:dyDescent="0.35">
      <c r="A10" s="58" t="s">
        <v>22</v>
      </c>
      <c r="B10" s="58"/>
      <c r="C10" s="58"/>
      <c r="D10" s="58"/>
      <c r="E10" s="58"/>
      <c r="F10" s="58"/>
      <c r="G10" s="58"/>
      <c r="H10" s="53">
        <f>H8+H9</f>
        <v>20</v>
      </c>
    </row>
    <row r="11" spans="1:8" ht="19.95" customHeight="1" x14ac:dyDescent="0.35">
      <c r="A11" s="56" t="s">
        <v>199</v>
      </c>
      <c r="B11" s="56"/>
      <c r="C11" s="56"/>
      <c r="D11" s="56"/>
      <c r="E11" s="56"/>
      <c r="F11" s="56"/>
      <c r="G11" s="56"/>
      <c r="H11" s="56"/>
    </row>
    <row r="12" spans="1:8" ht="19.95" customHeight="1" x14ac:dyDescent="0.35">
      <c r="A12" s="20" t="s">
        <v>198</v>
      </c>
    </row>
    <row r="13" spans="1:8" ht="19.95" customHeight="1" x14ac:dyDescent="0.35">
      <c r="A13" s="20" t="s">
        <v>195</v>
      </c>
    </row>
    <row r="14" spans="1:8" ht="19.95" customHeight="1" x14ac:dyDescent="0.35">
      <c r="A14" s="20" t="s">
        <v>196</v>
      </c>
    </row>
    <row r="15" spans="1:8" ht="19.95" customHeight="1" x14ac:dyDescent="0.35">
      <c r="A15" s="20" t="s">
        <v>200</v>
      </c>
    </row>
    <row r="16" spans="1:8" x14ac:dyDescent="0.35">
      <c r="A16" s="55" t="s">
        <v>23</v>
      </c>
      <c r="B16" s="55"/>
    </row>
    <row r="17" spans="1:8" x14ac:dyDescent="0.35">
      <c r="B17" s="19"/>
      <c r="C17" s="20" t="s">
        <v>24</v>
      </c>
      <c r="D17" s="20" t="s">
        <v>31</v>
      </c>
    </row>
    <row r="18" spans="1:8" x14ac:dyDescent="0.35">
      <c r="B18" s="19"/>
      <c r="C18" s="20" t="s">
        <v>25</v>
      </c>
      <c r="D18" s="20" t="s">
        <v>32</v>
      </c>
    </row>
    <row r="19" spans="1:8" x14ac:dyDescent="0.35">
      <c r="B19" s="19"/>
      <c r="C19" s="20" t="s">
        <v>26</v>
      </c>
      <c r="D19" s="20" t="s">
        <v>33</v>
      </c>
    </row>
    <row r="20" spans="1:8" x14ac:dyDescent="0.35">
      <c r="B20" s="19"/>
      <c r="C20" s="20" t="s">
        <v>27</v>
      </c>
      <c r="D20" s="20" t="s">
        <v>34</v>
      </c>
    </row>
    <row r="21" spans="1:8" x14ac:dyDescent="0.35">
      <c r="B21" s="19"/>
      <c r="C21" s="20" t="s">
        <v>28</v>
      </c>
      <c r="D21" s="20" t="s">
        <v>35</v>
      </c>
    </row>
    <row r="22" spans="1:8" x14ac:dyDescent="0.35">
      <c r="B22" s="19"/>
      <c r="C22" s="20" t="s">
        <v>29</v>
      </c>
      <c r="D22" s="20" t="s">
        <v>36</v>
      </c>
    </row>
    <row r="23" spans="1:8" x14ac:dyDescent="0.35">
      <c r="B23" s="19"/>
      <c r="C23" s="20" t="s">
        <v>30</v>
      </c>
      <c r="D23" s="20" t="s">
        <v>37</v>
      </c>
    </row>
    <row r="24" spans="1:8" x14ac:dyDescent="0.35">
      <c r="A24" s="49" t="s">
        <v>148</v>
      </c>
      <c r="B24" s="21"/>
    </row>
    <row r="25" spans="1:8" ht="19.95" customHeight="1" x14ac:dyDescent="0.35">
      <c r="A25" s="20" t="s">
        <v>178</v>
      </c>
      <c r="B25" s="20" t="s">
        <v>149</v>
      </c>
      <c r="E25" s="20" t="s">
        <v>150</v>
      </c>
      <c r="G25" s="20" t="s">
        <v>19</v>
      </c>
      <c r="H25" s="20" t="s">
        <v>165</v>
      </c>
    </row>
    <row r="26" spans="1:8" ht="19.95" customHeight="1" x14ac:dyDescent="0.35">
      <c r="A26" s="20" t="s">
        <v>179</v>
      </c>
      <c r="B26" s="20" t="s">
        <v>177</v>
      </c>
      <c r="E26" s="20" t="s">
        <v>151</v>
      </c>
      <c r="G26" s="20" t="s">
        <v>19</v>
      </c>
      <c r="H26" s="20" t="s">
        <v>164</v>
      </c>
    </row>
    <row r="27" spans="1:8" ht="19.95" customHeight="1" x14ac:dyDescent="0.35">
      <c r="A27" s="20" t="s">
        <v>180</v>
      </c>
      <c r="B27" s="20" t="s">
        <v>176</v>
      </c>
      <c r="E27" s="20" t="s">
        <v>152</v>
      </c>
      <c r="G27" s="20" t="s">
        <v>19</v>
      </c>
      <c r="H27" s="20" t="s">
        <v>163</v>
      </c>
    </row>
    <row r="28" spans="1:8" ht="19.95" customHeight="1" x14ac:dyDescent="0.35">
      <c r="A28" s="20" t="s">
        <v>181</v>
      </c>
      <c r="B28" s="20" t="s">
        <v>175</v>
      </c>
      <c r="E28" s="20" t="s">
        <v>153</v>
      </c>
      <c r="G28" s="20" t="s">
        <v>19</v>
      </c>
      <c r="H28" s="20" t="s">
        <v>162</v>
      </c>
    </row>
    <row r="29" spans="1:8" ht="19.95" customHeight="1" x14ac:dyDescent="0.35">
      <c r="A29" s="20" t="s">
        <v>182</v>
      </c>
      <c r="B29" s="20" t="s">
        <v>174</v>
      </c>
      <c r="E29" s="20" t="s">
        <v>154</v>
      </c>
      <c r="G29" s="20" t="s">
        <v>19</v>
      </c>
      <c r="H29" s="20" t="s">
        <v>161</v>
      </c>
    </row>
    <row r="30" spans="1:8" ht="19.95" customHeight="1" x14ac:dyDescent="0.35">
      <c r="A30" s="20" t="s">
        <v>183</v>
      </c>
      <c r="B30" s="20" t="s">
        <v>173</v>
      </c>
      <c r="E30" s="20" t="s">
        <v>155</v>
      </c>
      <c r="G30" s="20" t="s">
        <v>19</v>
      </c>
      <c r="H30" s="20" t="s">
        <v>160</v>
      </c>
    </row>
    <row r="31" spans="1:8" ht="19.95" customHeight="1" x14ac:dyDescent="0.35">
      <c r="A31" s="20" t="s">
        <v>184</v>
      </c>
      <c r="B31" s="20" t="s">
        <v>172</v>
      </c>
      <c r="E31" s="20" t="s">
        <v>156</v>
      </c>
      <c r="G31" s="20" t="s">
        <v>19</v>
      </c>
      <c r="H31" s="20" t="s">
        <v>159</v>
      </c>
    </row>
    <row r="32" spans="1:8" ht="19.95" customHeight="1" x14ac:dyDescent="0.35">
      <c r="A32" s="20" t="s">
        <v>185</v>
      </c>
      <c r="B32" s="20" t="s">
        <v>171</v>
      </c>
      <c r="E32" s="20" t="s">
        <v>157</v>
      </c>
      <c r="G32" s="20" t="s">
        <v>19</v>
      </c>
      <c r="H32" s="20" t="s">
        <v>158</v>
      </c>
    </row>
    <row r="33" spans="1:2" ht="19.95" customHeight="1" x14ac:dyDescent="0.35">
      <c r="A33" s="20" t="s">
        <v>186</v>
      </c>
      <c r="B33" s="20" t="s">
        <v>170</v>
      </c>
    </row>
    <row r="34" spans="1:2" ht="19.95" customHeight="1" x14ac:dyDescent="0.35">
      <c r="A34" s="20" t="s">
        <v>187</v>
      </c>
      <c r="B34" s="20" t="s">
        <v>169</v>
      </c>
    </row>
    <row r="35" spans="1:2" ht="19.95" customHeight="1" x14ac:dyDescent="0.35">
      <c r="A35" s="20" t="s">
        <v>188</v>
      </c>
      <c r="B35" s="20" t="s">
        <v>168</v>
      </c>
    </row>
    <row r="36" spans="1:2" ht="19.95" customHeight="1" x14ac:dyDescent="0.35">
      <c r="A36" s="20" t="s">
        <v>189</v>
      </c>
      <c r="B36" s="20" t="s">
        <v>167</v>
      </c>
    </row>
    <row r="37" spans="1:2" ht="19.95" customHeight="1" x14ac:dyDescent="0.35">
      <c r="A37" s="20" t="s">
        <v>190</v>
      </c>
      <c r="B37" s="20" t="s">
        <v>166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2:H2"/>
    <mergeCell ref="A1:H1"/>
    <mergeCell ref="A3:H3"/>
    <mergeCell ref="A10:G10"/>
    <mergeCell ref="A7:E7"/>
    <mergeCell ref="A8:E8"/>
    <mergeCell ref="A9:E9"/>
  </mergeCells>
  <pageMargins left="0.51181102362204722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54" workbookViewId="0">
      <selection activeCell="D56" sqref="D56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4" t="s">
        <v>44</v>
      </c>
      <c r="B1" s="64"/>
      <c r="C1" s="64"/>
      <c r="D1" s="64"/>
      <c r="E1" s="64"/>
      <c r="F1" s="64"/>
      <c r="G1" s="64"/>
      <c r="H1" s="64"/>
      <c r="I1" s="64"/>
    </row>
    <row r="2" spans="1:9" ht="21" x14ac:dyDescent="0.4">
      <c r="A2" s="1" t="s">
        <v>39</v>
      </c>
      <c r="B2" s="65"/>
      <c r="C2" s="65"/>
      <c r="D2" s="1" t="s">
        <v>41</v>
      </c>
      <c r="E2" s="66"/>
      <c r="F2" s="66"/>
      <c r="H2" s="65" t="s">
        <v>42</v>
      </c>
      <c r="I2" s="65"/>
    </row>
    <row r="3" spans="1:9" ht="21" x14ac:dyDescent="0.4">
      <c r="A3" s="1" t="s">
        <v>40</v>
      </c>
      <c r="B3" s="67"/>
      <c r="C3" s="67"/>
      <c r="D3" s="1" t="s">
        <v>41</v>
      </c>
      <c r="E3" s="65"/>
      <c r="F3" s="65"/>
      <c r="H3" s="65" t="s">
        <v>43</v>
      </c>
      <c r="I3" s="65"/>
    </row>
    <row r="4" spans="1:9" x14ac:dyDescent="0.35">
      <c r="A4" s="2" t="s">
        <v>78</v>
      </c>
    </row>
    <row r="5" spans="1:9" ht="26.4" customHeight="1" x14ac:dyDescent="0.35">
      <c r="A5" s="68" t="s">
        <v>1</v>
      </c>
      <c r="B5" s="70" t="s">
        <v>2</v>
      </c>
      <c r="C5" s="70"/>
      <c r="D5" s="70"/>
      <c r="E5" s="70"/>
      <c r="F5" s="70"/>
      <c r="G5" s="24" t="s">
        <v>19</v>
      </c>
      <c r="H5" s="71" t="s">
        <v>18</v>
      </c>
      <c r="I5" s="71" t="s">
        <v>17</v>
      </c>
    </row>
    <row r="6" spans="1:9" ht="26.25" customHeight="1" x14ac:dyDescent="0.35">
      <c r="A6" s="69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18" t="s">
        <v>79</v>
      </c>
      <c r="H6" s="71"/>
      <c r="I6" s="71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194</v>
      </c>
      <c r="B8" s="7" t="s">
        <v>94</v>
      </c>
      <c r="C8" s="7" t="s">
        <v>95</v>
      </c>
      <c r="D8" s="7" t="s">
        <v>96</v>
      </c>
      <c r="E8" s="7" t="s">
        <v>97</v>
      </c>
      <c r="F8" s="7" t="s">
        <v>98</v>
      </c>
      <c r="G8" s="8">
        <v>0</v>
      </c>
      <c r="H8" s="9">
        <v>7</v>
      </c>
      <c r="I8" s="4">
        <f>G8*H8%</f>
        <v>0</v>
      </c>
    </row>
    <row r="9" spans="1:9" ht="104.4" x14ac:dyDescent="0.35">
      <c r="A9" s="10" t="s">
        <v>301</v>
      </c>
      <c r="B9" s="11" t="s">
        <v>218</v>
      </c>
      <c r="C9" s="11" t="s">
        <v>219</v>
      </c>
      <c r="D9" s="11" t="s">
        <v>45</v>
      </c>
      <c r="E9" s="11" t="s">
        <v>220</v>
      </c>
      <c r="F9" s="11" t="s">
        <v>221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99</v>
      </c>
      <c r="B10" s="11" t="s">
        <v>100</v>
      </c>
      <c r="C10" s="11" t="s">
        <v>46</v>
      </c>
      <c r="D10" s="11" t="s">
        <v>47</v>
      </c>
      <c r="E10" s="11" t="s">
        <v>48</v>
      </c>
      <c r="F10" s="11" t="s">
        <v>49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50</v>
      </c>
      <c r="B11" s="23" t="s">
        <v>80</v>
      </c>
      <c r="C11" s="23" t="s">
        <v>81</v>
      </c>
      <c r="D11" s="23" t="s">
        <v>82</v>
      </c>
      <c r="E11" s="23" t="s">
        <v>83</v>
      </c>
      <c r="F11" s="23" t="s">
        <v>84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34" x14ac:dyDescent="0.35">
      <c r="A13" s="6" t="s">
        <v>51</v>
      </c>
      <c r="B13" s="28" t="s">
        <v>222</v>
      </c>
      <c r="C13" s="28" t="s">
        <v>101</v>
      </c>
      <c r="D13" s="28" t="s">
        <v>102</v>
      </c>
      <c r="E13" s="28" t="s">
        <v>103</v>
      </c>
      <c r="F13" s="28" t="s">
        <v>104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52</v>
      </c>
      <c r="B14" s="7" t="s">
        <v>223</v>
      </c>
      <c r="C14" s="7" t="s">
        <v>224</v>
      </c>
      <c r="D14" s="7" t="s">
        <v>225</v>
      </c>
      <c r="E14" s="7" t="s">
        <v>226</v>
      </c>
      <c r="F14" s="7" t="s">
        <v>105</v>
      </c>
      <c r="G14" s="17">
        <v>0</v>
      </c>
      <c r="H14" s="9">
        <v>4</v>
      </c>
      <c r="I14" s="4">
        <f t="shared" si="0"/>
        <v>0</v>
      </c>
    </row>
    <row r="15" spans="1:9" ht="145.80000000000001" customHeight="1" x14ac:dyDescent="0.35">
      <c r="A15" s="10" t="s">
        <v>106</v>
      </c>
      <c r="B15" s="23" t="s">
        <v>107</v>
      </c>
      <c r="C15" s="23" t="s">
        <v>85</v>
      </c>
      <c r="D15" s="23" t="s">
        <v>86</v>
      </c>
      <c r="E15" s="28" t="s">
        <v>53</v>
      </c>
      <c r="F15" s="28" t="s">
        <v>54</v>
      </c>
      <c r="G15" s="3">
        <v>0</v>
      </c>
      <c r="H15" s="9">
        <v>3</v>
      </c>
      <c r="I15" s="4">
        <f t="shared" si="0"/>
        <v>0</v>
      </c>
    </row>
    <row r="16" spans="1:9" s="5" customForma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55</v>
      </c>
      <c r="B17" s="7" t="s">
        <v>87</v>
      </c>
      <c r="C17" s="7" t="s">
        <v>88</v>
      </c>
      <c r="D17" s="7" t="s">
        <v>89</v>
      </c>
      <c r="E17" s="7" t="s">
        <v>93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108</v>
      </c>
      <c r="B18" s="7" t="s">
        <v>109</v>
      </c>
      <c r="C18" s="7" t="s">
        <v>110</v>
      </c>
      <c r="D18" s="7" t="s">
        <v>111</v>
      </c>
      <c r="E18" s="7" t="s">
        <v>112</v>
      </c>
      <c r="F18" s="7" t="s">
        <v>113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90</v>
      </c>
      <c r="B19" s="11" t="s">
        <v>227</v>
      </c>
      <c r="C19" s="11" t="s">
        <v>56</v>
      </c>
      <c r="D19" s="11" t="s">
        <v>57</v>
      </c>
      <c r="E19" s="11" t="s">
        <v>58</v>
      </c>
      <c r="F19" s="11" t="s">
        <v>114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115</v>
      </c>
      <c r="B21" s="7" t="s">
        <v>91</v>
      </c>
      <c r="C21" s="7" t="s">
        <v>92</v>
      </c>
      <c r="D21" s="7" t="s">
        <v>228</v>
      </c>
      <c r="E21" s="7" t="s">
        <v>93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229</v>
      </c>
      <c r="B22" s="7" t="s">
        <v>230</v>
      </c>
      <c r="C22" s="7" t="s">
        <v>231</v>
      </c>
      <c r="D22" s="7" t="s">
        <v>232</v>
      </c>
      <c r="E22" s="7" t="s">
        <v>233</v>
      </c>
      <c r="F22" s="7" t="s">
        <v>234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235</v>
      </c>
      <c r="B23" s="11" t="s">
        <v>236</v>
      </c>
      <c r="C23" s="11" t="s">
        <v>237</v>
      </c>
      <c r="D23" s="11" t="s">
        <v>238</v>
      </c>
      <c r="E23" s="11" t="s">
        <v>239</v>
      </c>
      <c r="F23" s="11" t="s">
        <v>240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59</v>
      </c>
      <c r="B25" s="7" t="s">
        <v>60</v>
      </c>
      <c r="C25" s="7" t="s">
        <v>116</v>
      </c>
      <c r="D25" s="7" t="s">
        <v>241</v>
      </c>
      <c r="E25" s="7" t="s">
        <v>242</v>
      </c>
      <c r="F25" s="7" t="s">
        <v>243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244</v>
      </c>
      <c r="B26" s="7" t="s">
        <v>12</v>
      </c>
      <c r="C26" s="7" t="s">
        <v>13</v>
      </c>
      <c r="D26" s="7" t="s">
        <v>14</v>
      </c>
      <c r="E26" s="7" t="s">
        <v>61</v>
      </c>
      <c r="F26" s="7" t="s">
        <v>62</v>
      </c>
      <c r="G26" s="3">
        <v>0</v>
      </c>
      <c r="H26" s="9">
        <v>2</v>
      </c>
      <c r="I26" s="4">
        <f t="shared" si="0"/>
        <v>0</v>
      </c>
    </row>
    <row r="27" spans="1:9" ht="104.4" x14ac:dyDescent="0.35">
      <c r="A27" s="6" t="s">
        <v>245</v>
      </c>
      <c r="B27" s="7" t="s">
        <v>117</v>
      </c>
      <c r="C27" s="7" t="s">
        <v>9</v>
      </c>
      <c r="D27" s="7" t="s">
        <v>10</v>
      </c>
      <c r="E27" s="7" t="s">
        <v>11</v>
      </c>
      <c r="F27" s="7" t="s">
        <v>246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2" t="s">
        <v>63</v>
      </c>
      <c r="B28" s="73"/>
      <c r="C28" s="25"/>
      <c r="D28" s="25"/>
      <c r="E28" s="25"/>
      <c r="F28" s="25"/>
      <c r="G28" s="29"/>
      <c r="H28" s="30"/>
      <c r="I28" s="31"/>
    </row>
    <row r="29" spans="1:9" s="5" customFormat="1" x14ac:dyDescent="0.35">
      <c r="A29" s="13" t="s">
        <v>64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65</v>
      </c>
      <c r="B30" s="7" t="s">
        <v>247</v>
      </c>
      <c r="C30" s="7" t="s">
        <v>248</v>
      </c>
      <c r="D30" s="7" t="s">
        <v>248</v>
      </c>
      <c r="E30" s="7" t="s">
        <v>248</v>
      </c>
      <c r="F30" s="7" t="s">
        <v>248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66</v>
      </c>
      <c r="B31" s="11" t="s">
        <v>249</v>
      </c>
      <c r="C31" s="11" t="s">
        <v>250</v>
      </c>
      <c r="D31" s="11" t="s">
        <v>251</v>
      </c>
      <c r="E31" s="11" t="s">
        <v>252</v>
      </c>
      <c r="F31" s="11" t="s">
        <v>253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254</v>
      </c>
      <c r="B32" s="7" t="s">
        <v>255</v>
      </c>
      <c r="C32" s="7" t="s">
        <v>256</v>
      </c>
      <c r="D32" s="7" t="s">
        <v>204</v>
      </c>
      <c r="E32" s="7" t="s">
        <v>205</v>
      </c>
      <c r="F32" s="7" t="s">
        <v>257</v>
      </c>
      <c r="G32" s="3">
        <v>0</v>
      </c>
      <c r="H32" s="9">
        <v>2</v>
      </c>
      <c r="I32" s="4">
        <f t="shared" si="1"/>
        <v>0</v>
      </c>
    </row>
    <row r="33" spans="1:9" s="5" customFormat="1" ht="24.6" customHeight="1" x14ac:dyDescent="0.35">
      <c r="A33" s="13" t="s">
        <v>67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61.8" customHeight="1" x14ac:dyDescent="0.35">
      <c r="A34" s="6" t="s">
        <v>68</v>
      </c>
      <c r="B34" s="7" t="s">
        <v>258</v>
      </c>
      <c r="C34" s="7" t="s">
        <v>259</v>
      </c>
      <c r="D34" s="7" t="s">
        <v>69</v>
      </c>
      <c r="E34" s="7" t="s">
        <v>70</v>
      </c>
      <c r="F34" s="7" t="s">
        <v>260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71</v>
      </c>
      <c r="B35" s="7" t="s">
        <v>258</v>
      </c>
      <c r="C35" s="7" t="s">
        <v>261</v>
      </c>
      <c r="D35" s="7" t="s">
        <v>262</v>
      </c>
      <c r="E35" s="7" t="s">
        <v>72</v>
      </c>
      <c r="F35" s="7" t="s">
        <v>73</v>
      </c>
      <c r="G35" s="3">
        <v>0</v>
      </c>
      <c r="H35" s="9">
        <v>3</v>
      </c>
      <c r="I35" s="4">
        <f t="shared" si="2"/>
        <v>0</v>
      </c>
    </row>
    <row r="36" spans="1:9" ht="23.4" customHeight="1" x14ac:dyDescent="0.35">
      <c r="A36" s="13" t="s">
        <v>74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266</v>
      </c>
      <c r="B37" s="7" t="s">
        <v>258</v>
      </c>
      <c r="C37" s="7" t="s">
        <v>259</v>
      </c>
      <c r="D37" s="7" t="s">
        <v>69</v>
      </c>
      <c r="E37" s="7" t="s">
        <v>70</v>
      </c>
      <c r="F37" s="7" t="s">
        <v>260</v>
      </c>
      <c r="G37" s="3">
        <v>0</v>
      </c>
      <c r="H37" s="9">
        <v>1</v>
      </c>
      <c r="I37" s="4">
        <f t="shared" ref="I37:I38" si="3">G37*H37%</f>
        <v>0</v>
      </c>
    </row>
    <row r="38" spans="1:9" ht="52.2" x14ac:dyDescent="0.35">
      <c r="A38" s="6" t="s">
        <v>75</v>
      </c>
      <c r="B38" s="7" t="s">
        <v>263</v>
      </c>
      <c r="C38" s="7" t="s">
        <v>264</v>
      </c>
      <c r="D38" s="7" t="s">
        <v>265</v>
      </c>
      <c r="E38" s="7" t="s">
        <v>268</v>
      </c>
      <c r="F38" s="7" t="s">
        <v>267</v>
      </c>
      <c r="G38" s="3">
        <v>0</v>
      </c>
      <c r="H38" s="9">
        <v>3</v>
      </c>
      <c r="I38" s="4">
        <f t="shared" si="3"/>
        <v>0</v>
      </c>
    </row>
    <row r="39" spans="1:9" x14ac:dyDescent="0.35">
      <c r="A39" s="13" t="s">
        <v>76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104.4" x14ac:dyDescent="0.35">
      <c r="A40" s="6" t="s">
        <v>269</v>
      </c>
      <c r="B40" s="7" t="s">
        <v>270</v>
      </c>
      <c r="C40" s="7" t="s">
        <v>271</v>
      </c>
      <c r="D40" s="7" t="s">
        <v>272</v>
      </c>
      <c r="E40" s="7" t="s">
        <v>273</v>
      </c>
      <c r="F40" s="7" t="s">
        <v>274</v>
      </c>
      <c r="G40" s="3">
        <v>0</v>
      </c>
      <c r="H40" s="9">
        <v>2</v>
      </c>
      <c r="I40" s="4">
        <f t="shared" ref="I40:I41" si="4">G40*H40%</f>
        <v>0</v>
      </c>
    </row>
    <row r="41" spans="1:9" ht="133.80000000000001" customHeight="1" x14ac:dyDescent="0.35">
      <c r="A41" s="6" t="s">
        <v>206</v>
      </c>
      <c r="B41" s="7" t="s">
        <v>275</v>
      </c>
      <c r="C41" s="7" t="s">
        <v>271</v>
      </c>
      <c r="D41" s="7" t="s">
        <v>276</v>
      </c>
      <c r="E41" s="7" t="s">
        <v>273</v>
      </c>
      <c r="F41" s="7" t="s">
        <v>77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9" t="s">
        <v>203</v>
      </c>
      <c r="B42" s="40"/>
      <c r="C42" s="40"/>
      <c r="D42" s="40"/>
      <c r="E42" s="40"/>
      <c r="F42" s="40"/>
      <c r="G42" s="14"/>
      <c r="H42" s="15">
        <f>SUM(H46+H47+H48+H49+H50+H51+H52+H53+H54)</f>
        <v>30</v>
      </c>
      <c r="I42" s="16"/>
    </row>
    <row r="43" spans="1:9" ht="405.6" x14ac:dyDescent="0.35">
      <c r="A43" s="42" t="s">
        <v>277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7.60000000000002" x14ac:dyDescent="0.35">
      <c r="A44" s="42" t="s">
        <v>118</v>
      </c>
      <c r="B44" s="9"/>
      <c r="C44" s="9"/>
      <c r="D44" s="9"/>
      <c r="E44" s="7"/>
      <c r="F44" s="7"/>
      <c r="G44" s="27"/>
      <c r="H44" s="9"/>
      <c r="I44" s="4"/>
    </row>
    <row r="45" spans="1:9" ht="405.6" x14ac:dyDescent="0.35">
      <c r="A45" s="42" t="s">
        <v>278</v>
      </c>
      <c r="B45" s="75"/>
      <c r="C45" s="75"/>
      <c r="D45" s="75"/>
      <c r="E45" s="7"/>
      <c r="F45" s="7"/>
      <c r="G45" s="27"/>
      <c r="H45" s="9"/>
      <c r="I45" s="4"/>
    </row>
    <row r="46" spans="1:9" ht="144" x14ac:dyDescent="0.35">
      <c r="A46" s="74" t="s">
        <v>279</v>
      </c>
      <c r="B46" s="77" t="s">
        <v>280</v>
      </c>
      <c r="C46" s="43" t="s">
        <v>119</v>
      </c>
      <c r="D46" s="43" t="s">
        <v>120</v>
      </c>
      <c r="E46" s="43" t="s">
        <v>282</v>
      </c>
      <c r="F46" s="22" t="s">
        <v>281</v>
      </c>
      <c r="G46" s="3">
        <v>0</v>
      </c>
      <c r="H46" s="9">
        <v>3</v>
      </c>
      <c r="I46" s="4">
        <f t="shared" ref="I46:I54" si="6">G46*H46%</f>
        <v>0</v>
      </c>
    </row>
    <row r="47" spans="1:9" ht="390" x14ac:dyDescent="0.35">
      <c r="A47" s="42" t="s">
        <v>121</v>
      </c>
      <c r="B47" s="76" t="s">
        <v>283</v>
      </c>
      <c r="C47" s="76" t="s">
        <v>284</v>
      </c>
      <c r="D47" s="76" t="s">
        <v>207</v>
      </c>
      <c r="E47" s="28" t="s">
        <v>208</v>
      </c>
      <c r="F47" s="28" t="s">
        <v>209</v>
      </c>
      <c r="G47" s="3">
        <v>0</v>
      </c>
      <c r="H47" s="9">
        <v>3</v>
      </c>
      <c r="I47" s="4">
        <f t="shared" si="6"/>
        <v>0</v>
      </c>
    </row>
    <row r="48" spans="1:9" ht="191.4" x14ac:dyDescent="0.35">
      <c r="A48" s="38" t="s">
        <v>285</v>
      </c>
      <c r="B48" s="7" t="s">
        <v>290</v>
      </c>
      <c r="C48" s="7" t="s">
        <v>286</v>
      </c>
      <c r="D48" s="7" t="s">
        <v>287</v>
      </c>
      <c r="E48" s="7" t="s">
        <v>288</v>
      </c>
      <c r="F48" s="7" t="s">
        <v>289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8" t="s">
        <v>210</v>
      </c>
      <c r="B49" s="7" t="s">
        <v>291</v>
      </c>
      <c r="C49" s="7" t="s">
        <v>292</v>
      </c>
      <c r="D49" s="7" t="s">
        <v>124</v>
      </c>
      <c r="E49" s="7" t="s">
        <v>122</v>
      </c>
      <c r="F49" s="7" t="s">
        <v>123</v>
      </c>
      <c r="G49" s="3">
        <v>0</v>
      </c>
      <c r="H49" s="9">
        <v>3</v>
      </c>
      <c r="I49" s="4">
        <f t="shared" si="6"/>
        <v>0</v>
      </c>
    </row>
    <row r="50" spans="1:9" ht="139.19999999999999" x14ac:dyDescent="0.35">
      <c r="A50" s="38" t="s">
        <v>211</v>
      </c>
      <c r="B50" s="41" t="s">
        <v>212</v>
      </c>
      <c r="C50" s="41" t="s">
        <v>213</v>
      </c>
      <c r="D50" s="41" t="s">
        <v>214</v>
      </c>
      <c r="E50" s="41" t="s">
        <v>215</v>
      </c>
      <c r="F50" s="41" t="s">
        <v>216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8" t="s">
        <v>125</v>
      </c>
      <c r="B51" s="7" t="s">
        <v>293</v>
      </c>
      <c r="C51" s="7" t="s">
        <v>126</v>
      </c>
      <c r="D51" s="54" t="s">
        <v>127</v>
      </c>
      <c r="E51" s="7" t="s">
        <v>128</v>
      </c>
      <c r="F51" s="44" t="s">
        <v>129</v>
      </c>
      <c r="G51" s="3">
        <v>0</v>
      </c>
      <c r="H51" s="9">
        <v>3</v>
      </c>
      <c r="I51" s="4">
        <f t="shared" si="6"/>
        <v>0</v>
      </c>
    </row>
    <row r="52" spans="1:9" ht="174" x14ac:dyDescent="0.35">
      <c r="A52" s="38" t="s">
        <v>217</v>
      </c>
      <c r="B52" s="7" t="s">
        <v>294</v>
      </c>
      <c r="C52" s="7" t="s">
        <v>295</v>
      </c>
      <c r="D52" s="41" t="s">
        <v>297</v>
      </c>
      <c r="E52" s="7" t="s">
        <v>298</v>
      </c>
      <c r="F52" s="44" t="s">
        <v>296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8" t="s">
        <v>130</v>
      </c>
      <c r="B53" s="41" t="s">
        <v>131</v>
      </c>
      <c r="C53" s="41" t="s">
        <v>132</v>
      </c>
      <c r="D53" s="41" t="s">
        <v>133</v>
      </c>
      <c r="E53" s="7" t="s">
        <v>134</v>
      </c>
      <c r="F53" s="7" t="s">
        <v>135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8" t="s">
        <v>136</v>
      </c>
      <c r="B54" s="7" t="s">
        <v>299</v>
      </c>
      <c r="C54" s="7" t="s">
        <v>137</v>
      </c>
      <c r="D54" s="7" t="s">
        <v>138</v>
      </c>
      <c r="E54" s="7" t="s">
        <v>139</v>
      </c>
      <c r="F54" s="7" t="s">
        <v>140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9" t="s">
        <v>141</v>
      </c>
      <c r="B55" s="40"/>
      <c r="C55" s="40"/>
      <c r="D55" s="40"/>
      <c r="E55" s="40"/>
      <c r="F55" s="40"/>
      <c r="G55" s="14"/>
      <c r="H55" s="15">
        <f>SUM(H56+H57)</f>
        <v>10</v>
      </c>
      <c r="I55" s="16"/>
    </row>
    <row r="56" spans="1:9" ht="261" x14ac:dyDescent="0.35">
      <c r="A56" s="38" t="s">
        <v>142</v>
      </c>
      <c r="B56" s="7" t="s">
        <v>300</v>
      </c>
      <c r="C56" s="7" t="s">
        <v>303</v>
      </c>
      <c r="D56" s="7" t="s">
        <v>143</v>
      </c>
      <c r="E56" s="7" t="s">
        <v>144</v>
      </c>
      <c r="F56" s="7" t="s">
        <v>145</v>
      </c>
      <c r="G56" s="3">
        <v>0</v>
      </c>
      <c r="H56" s="9">
        <v>5</v>
      </c>
      <c r="I56" s="4">
        <f t="shared" ref="I56:I57" si="7">G56*H56%</f>
        <v>0</v>
      </c>
    </row>
    <row r="57" spans="1:9" ht="295.8" x14ac:dyDescent="0.35">
      <c r="A57" s="38" t="s">
        <v>146</v>
      </c>
      <c r="B57" s="7" t="s">
        <v>300</v>
      </c>
      <c r="C57" s="7" t="s">
        <v>302</v>
      </c>
      <c r="D57" s="7" t="s">
        <v>147</v>
      </c>
      <c r="E57" s="7" t="s">
        <v>144</v>
      </c>
      <c r="F57" s="7" t="s">
        <v>145</v>
      </c>
      <c r="G57" s="3">
        <v>0</v>
      </c>
      <c r="H57" s="9">
        <v>5</v>
      </c>
      <c r="I57" s="4">
        <f t="shared" si="7"/>
        <v>0</v>
      </c>
    </row>
    <row r="58" spans="1:9" s="34" customFormat="1" ht="36" customHeight="1" x14ac:dyDescent="0.35">
      <c r="A58" s="62" t="s">
        <v>15</v>
      </c>
      <c r="B58" s="63"/>
      <c r="C58" s="63"/>
      <c r="D58" s="63"/>
      <c r="E58" s="63"/>
      <c r="F58" s="63"/>
      <c r="G58" s="32"/>
      <c r="H58" s="45">
        <f>SUM(H8+H9+H10+H11+H13+H14+H15+H17+H18+H19+H21+H22+H23+H25+H26+H27+H30+H31+H32+H34+H35+H37+H38+H40+H41+H46+H47+H48+H49+H50+H51+H52+H53+H54+H56+H57)</f>
        <v>100</v>
      </c>
      <c r="I58" s="33">
        <f>I8+I9+I10+I11+I13+I14+I15+I17+I18+I19+I21+I22+I23+I25+I26+I27+I30+I31+I32+I34+I35+I37+I38+I40+I41+I46+I47+I48+I49+I50+I51+I52+I53+I54+I56+I57</f>
        <v>0</v>
      </c>
    </row>
    <row r="59" spans="1:9" s="34" customFormat="1" ht="27.75" customHeight="1" x14ac:dyDescent="0.35">
      <c r="A59" s="35"/>
      <c r="B59" s="36"/>
      <c r="C59" s="36"/>
      <c r="D59" s="36"/>
      <c r="E59" s="36"/>
      <c r="F59" s="36"/>
      <c r="G59" s="37"/>
      <c r="H59" s="37" t="s">
        <v>16</v>
      </c>
      <c r="I59" s="33">
        <f>I58</f>
        <v>0</v>
      </c>
    </row>
  </sheetData>
  <mergeCells count="13">
    <mergeCell ref="A58:F58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">
    <cfRule type="notContainsBlanks" priority="1">
      <formula>LEN(TRIM(G57))&gt;0</formula>
    </cfRule>
    <cfRule type="containsBlanks" dxfId="35" priority="2">
      <formula>LEN(TRIM(G57))=0</formula>
    </cfRule>
    <cfRule type="cellIs" dxfId="34" priority="3" operator="greaterThan">
      <formula>1</formula>
    </cfRule>
  </conditionalFormatting>
  <conditionalFormatting sqref="G13:G15">
    <cfRule type="notContainsBlanks" priority="58">
      <formula>LEN(TRIM(G13))&gt;0</formula>
    </cfRule>
    <cfRule type="containsBlanks" dxfId="33" priority="59">
      <formula>LEN(TRIM(G13))=0</formula>
    </cfRule>
    <cfRule type="cellIs" dxfId="32" priority="60" operator="greaterThan">
      <formula>1</formula>
    </cfRule>
  </conditionalFormatting>
  <conditionalFormatting sqref="G25:G27 G21:G23 B2:C3 H2:I3 E2:F3 G8:G11 G17:G19">
    <cfRule type="notContainsBlanks" priority="55">
      <formula>LEN(TRIM(B2))&gt;0</formula>
    </cfRule>
    <cfRule type="containsBlanks" dxfId="31" priority="56">
      <formula>LEN(TRIM(B2))=0</formula>
    </cfRule>
    <cfRule type="cellIs" dxfId="30" priority="57" operator="greaterThan">
      <formula>1</formula>
    </cfRule>
  </conditionalFormatting>
  <conditionalFormatting sqref="G30:G32">
    <cfRule type="notContainsBlanks" priority="52">
      <formula>LEN(TRIM(G30))&gt;0</formula>
    </cfRule>
    <cfRule type="containsBlanks" dxfId="29" priority="53">
      <formula>LEN(TRIM(G30))=0</formula>
    </cfRule>
    <cfRule type="cellIs" dxfId="28" priority="54" operator="greaterThan">
      <formula>1</formula>
    </cfRule>
  </conditionalFormatting>
  <conditionalFormatting sqref="G34:G35">
    <cfRule type="notContainsBlanks" priority="49">
      <formula>LEN(TRIM(G34))&gt;0</formula>
    </cfRule>
    <cfRule type="containsBlanks" dxfId="27" priority="50">
      <formula>LEN(TRIM(G34))=0</formula>
    </cfRule>
    <cfRule type="cellIs" dxfId="26" priority="51" operator="greaterThan">
      <formula>1</formula>
    </cfRule>
  </conditionalFormatting>
  <conditionalFormatting sqref="G37:G38">
    <cfRule type="notContainsBlanks" priority="46">
      <formula>LEN(TRIM(G37))&gt;0</formula>
    </cfRule>
    <cfRule type="containsBlanks" dxfId="25" priority="47">
      <formula>LEN(TRIM(G37))=0</formula>
    </cfRule>
    <cfRule type="cellIs" dxfId="24" priority="48" operator="greaterThan">
      <formula>1</formula>
    </cfRule>
  </conditionalFormatting>
  <conditionalFormatting sqref="G40:G41">
    <cfRule type="notContainsBlanks" priority="43">
      <formula>LEN(TRIM(G40))&gt;0</formula>
    </cfRule>
    <cfRule type="containsBlanks" dxfId="23" priority="44">
      <formula>LEN(TRIM(G40))=0</formula>
    </cfRule>
    <cfRule type="cellIs" dxfId="22" priority="45" operator="greaterThan">
      <formula>1</formula>
    </cfRule>
  </conditionalFormatting>
  <conditionalFormatting sqref="G43:G45">
    <cfRule type="notContainsBlanks" priority="40">
      <formula>LEN(TRIM(G43))&gt;0</formula>
    </cfRule>
    <cfRule type="containsBlanks" dxfId="21" priority="41">
      <formula>LEN(TRIM(G43))=0</formula>
    </cfRule>
    <cfRule type="cellIs" dxfId="20" priority="42" operator="greaterThan">
      <formula>1</formula>
    </cfRule>
  </conditionalFormatting>
  <conditionalFormatting sqref="G47">
    <cfRule type="notContainsBlanks" priority="37">
      <formula>LEN(TRIM(G47))&gt;0</formula>
    </cfRule>
    <cfRule type="containsBlanks" dxfId="19" priority="38">
      <formula>LEN(TRIM(G47))=0</formula>
    </cfRule>
    <cfRule type="cellIs" dxfId="18" priority="39" operator="greaterThan">
      <formula>1</formula>
    </cfRule>
  </conditionalFormatting>
  <conditionalFormatting sqref="G46">
    <cfRule type="notContainsBlanks" priority="34">
      <formula>LEN(TRIM(G46))&gt;0</formula>
    </cfRule>
    <cfRule type="containsBlanks" dxfId="17" priority="35">
      <formula>LEN(TRIM(G46))=0</formula>
    </cfRule>
    <cfRule type="cellIs" dxfId="16" priority="36" operator="greaterThan">
      <formula>1</formula>
    </cfRule>
  </conditionalFormatting>
  <conditionalFormatting sqref="G54">
    <cfRule type="notContainsBlanks" priority="31">
      <formula>LEN(TRIM(G54))&gt;0</formula>
    </cfRule>
    <cfRule type="containsBlanks" dxfId="15" priority="32">
      <formula>LEN(TRIM(G54))=0</formula>
    </cfRule>
    <cfRule type="cellIs" dxfId="14" priority="33" operator="greaterThan">
      <formula>1</formula>
    </cfRule>
  </conditionalFormatting>
  <conditionalFormatting sqref="G53">
    <cfRule type="notContainsBlanks" priority="28">
      <formula>LEN(TRIM(G53))&gt;0</formula>
    </cfRule>
    <cfRule type="containsBlanks" dxfId="13" priority="29">
      <formula>LEN(TRIM(G53))=0</formula>
    </cfRule>
    <cfRule type="cellIs" dxfId="12" priority="30" operator="greaterThan">
      <formula>1</formula>
    </cfRule>
  </conditionalFormatting>
  <conditionalFormatting sqref="G52">
    <cfRule type="notContainsBlanks" priority="25">
      <formula>LEN(TRIM(G52))&gt;0</formula>
    </cfRule>
    <cfRule type="containsBlanks" dxfId="11" priority="26">
      <formula>LEN(TRIM(G52))=0</formula>
    </cfRule>
    <cfRule type="cellIs" dxfId="10" priority="27" operator="greaterThan">
      <formula>1</formula>
    </cfRule>
  </conditionalFormatting>
  <conditionalFormatting sqref="G51">
    <cfRule type="notContainsBlanks" priority="22">
      <formula>LEN(TRIM(G51))&gt;0</formula>
    </cfRule>
    <cfRule type="containsBlanks" dxfId="9" priority="23">
      <formula>LEN(TRIM(G51))=0</formula>
    </cfRule>
    <cfRule type="cellIs" dxfId="8" priority="24" operator="greaterThan">
      <formula>1</formula>
    </cfRule>
  </conditionalFormatting>
  <conditionalFormatting sqref="G50">
    <cfRule type="notContainsBlanks" priority="19">
      <formula>LEN(TRIM(G50))&gt;0</formula>
    </cfRule>
    <cfRule type="containsBlanks" dxfId="7" priority="20">
      <formula>LEN(TRIM(G50))=0</formula>
    </cfRule>
    <cfRule type="cellIs" dxfId="6" priority="21" operator="greaterThan">
      <formula>1</formula>
    </cfRule>
  </conditionalFormatting>
  <conditionalFormatting sqref="G49">
    <cfRule type="notContainsBlanks" priority="16">
      <formula>LEN(TRIM(G49))&gt;0</formula>
    </cfRule>
    <cfRule type="containsBlanks" dxfId="5" priority="17">
      <formula>LEN(TRIM(G49))=0</formula>
    </cfRule>
    <cfRule type="cellIs" dxfId="4" priority="18" operator="greaterThan">
      <formula>1</formula>
    </cfRule>
  </conditionalFormatting>
  <conditionalFormatting sqref="G48">
    <cfRule type="notContainsBlanks" priority="13">
      <formula>LEN(TRIM(G48))&gt;0</formula>
    </cfRule>
    <cfRule type="containsBlanks" dxfId="3" priority="14">
      <formula>LEN(TRIM(G48))=0</formula>
    </cfRule>
    <cfRule type="cellIs" dxfId="2" priority="15" operator="greaterThan">
      <formula>1</formula>
    </cfRule>
  </conditionalFormatting>
  <conditionalFormatting sqref="G56">
    <cfRule type="notContainsBlanks" priority="4">
      <formula>LEN(TRIM(G56))&gt;0</formula>
    </cfRule>
    <cfRule type="containsBlanks" dxfId="1" priority="5">
      <formula>LEN(TRIM(G56))=0</formula>
    </cfRule>
    <cfRule type="cellIs" dxfId="0" priority="6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ศท.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2020-12-15T08:33:41Z</cp:lastPrinted>
  <dcterms:created xsi:type="dcterms:W3CDTF">2013-10-14T07:29:21Z</dcterms:created>
  <dcterms:modified xsi:type="dcterms:W3CDTF">2022-02-06T14:08:28Z</dcterms:modified>
</cp:coreProperties>
</file>