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บุคลากร\การเลื่อนขั้นเงินเดือน ใหม่\ข้อตกลงแบบประเมินฯ\ข้อตกลง 1 กันยายน 2564\แบบสรุป ขึ้นเวป\"/>
    </mc:Choice>
  </mc:AlternateContent>
  <bookViews>
    <workbookView xWindow="0" yWindow="0" windowWidth="17256" windowHeight="5964"/>
  </bookViews>
  <sheets>
    <sheet name="แบบกรอกข้อมูล" sheetId="1" r:id="rId1"/>
  </sheets>
  <calcPr calcId="152511"/>
</workbook>
</file>

<file path=xl/calcChain.xml><?xml version="1.0" encoding="utf-8"?>
<calcChain xmlns="http://schemas.openxmlformats.org/spreadsheetml/2006/main">
  <c r="E7" i="1" l="1"/>
  <c r="G64" i="1" l="1"/>
  <c r="G65" i="1"/>
  <c r="B93" i="1" l="1"/>
  <c r="G40" i="1"/>
  <c r="G34" i="1"/>
  <c r="G28" i="1"/>
  <c r="G22" i="1"/>
  <c r="G16" i="1"/>
  <c r="G53" i="1"/>
  <c r="G15" i="1"/>
  <c r="G14" i="1"/>
  <c r="G17" i="1"/>
  <c r="G52" i="1"/>
  <c r="G55" i="1" s="1"/>
  <c r="B44" i="1"/>
  <c r="G20" i="1"/>
  <c r="G21" i="1"/>
  <c r="G23" i="1"/>
  <c r="G26" i="1"/>
  <c r="G27" i="1"/>
  <c r="G29" i="1"/>
  <c r="G32" i="1"/>
  <c r="G33" i="1"/>
  <c r="G35" i="1"/>
  <c r="G38" i="1"/>
  <c r="G39" i="1"/>
  <c r="G41" i="1"/>
  <c r="G56" i="1"/>
  <c r="G57" i="1"/>
  <c r="G60" i="1"/>
  <c r="G61" i="1"/>
  <c r="G73" i="1"/>
  <c r="G74" i="1"/>
  <c r="G75" i="1"/>
  <c r="G78" i="1"/>
  <c r="G79" i="1"/>
  <c r="G80" i="1"/>
  <c r="G83" i="1"/>
  <c r="G84" i="1"/>
  <c r="G85" i="1"/>
  <c r="G88" i="1"/>
  <c r="G89" i="1"/>
  <c r="G90" i="1"/>
  <c r="G103" i="1"/>
  <c r="G105" i="1" s="1"/>
  <c r="G106" i="1"/>
  <c r="G108" i="1" s="1"/>
  <c r="G109" i="1"/>
  <c r="G111" i="1" s="1"/>
  <c r="F92" i="1"/>
  <c r="E92" i="1"/>
  <c r="F87" i="1"/>
  <c r="E87" i="1"/>
  <c r="F82" i="1"/>
  <c r="E82" i="1"/>
  <c r="F77" i="1"/>
  <c r="E77" i="1"/>
  <c r="F19" i="1"/>
  <c r="F25" i="1"/>
  <c r="F31" i="1"/>
  <c r="F37" i="1"/>
  <c r="F43" i="1"/>
  <c r="E19" i="1"/>
  <c r="E25" i="1"/>
  <c r="E31" i="1"/>
  <c r="E37" i="1"/>
  <c r="E43" i="1"/>
  <c r="F93" i="1" l="1"/>
  <c r="E93" i="1"/>
  <c r="G43" i="1"/>
  <c r="G19" i="1"/>
  <c r="G92" i="1"/>
  <c r="G112" i="1"/>
  <c r="G59" i="1"/>
  <c r="G87" i="1"/>
  <c r="G77" i="1"/>
  <c r="G67" i="1"/>
  <c r="G63" i="1"/>
  <c r="G82" i="1"/>
  <c r="G31" i="1"/>
  <c r="G37" i="1"/>
  <c r="G25" i="1"/>
  <c r="E44" i="1"/>
  <c r="F44" i="1"/>
  <c r="G44" i="1" l="1"/>
  <c r="G68" i="1"/>
  <c r="G93" i="1"/>
</calcChain>
</file>

<file path=xl/sharedStrings.xml><?xml version="1.0" encoding="utf-8"?>
<sst xmlns="http://schemas.openxmlformats.org/spreadsheetml/2006/main" count="175" uniqueCount="52">
  <si>
    <t>มหาวิทยาลัยเทคโนโลยีราชมงคลศรีวิชัย</t>
  </si>
  <si>
    <t>ชื่อ-สกุล</t>
  </si>
  <si>
    <t>รหัสวิชา</t>
  </si>
  <si>
    <t>ชื่อวิชา</t>
  </si>
  <si>
    <t>ภาระงานสอน</t>
  </si>
  <si>
    <t>เกณฑ์ที่กำหนด</t>
  </si>
  <si>
    <t>ภาระงาน</t>
  </si>
  <si>
    <t>ชั่วโมง/สัปดาห์</t>
  </si>
  <si>
    <t>หน่วยกิต</t>
  </si>
  <si>
    <t>นักศึกษา</t>
  </si>
  <si>
    <t>จำนวน</t>
  </si>
  <si>
    <t>การเตรียมสอน</t>
  </si>
  <si>
    <t>การสอน</t>
  </si>
  <si>
    <t>การวัดและประเมินผล</t>
  </si>
  <si>
    <t>1 ชม./สป/หน่วยกิต</t>
  </si>
  <si>
    <t>0.013 ชม./สป/หน่วยกิต/คน</t>
  </si>
  <si>
    <t>0.61 ชม/สป./หน่วยกิต</t>
  </si>
  <si>
    <t>รวม</t>
  </si>
  <si>
    <t>การฝึกปฏิบัติ</t>
  </si>
  <si>
    <t>ชั่วโมง</t>
  </si>
  <si>
    <t>1-15 คน</t>
  </si>
  <si>
    <t xml:space="preserve">                 สาขา</t>
  </si>
  <si>
    <t>กรอกข้อมูลในช่องสีฟ้า</t>
  </si>
  <si>
    <t xml:space="preserve">                 ภาคการศึกษาที่</t>
  </si>
  <si>
    <t xml:space="preserve">         ปีการศึกษา</t>
  </si>
  <si>
    <t xml:space="preserve">รวม ภาระงาน 1.2 </t>
  </si>
  <si>
    <t xml:space="preserve">      ตำแหน่งบริหาร</t>
  </si>
  <si>
    <t xml:space="preserve">                  ตำแหน่งทางวิชาการ</t>
  </si>
  <si>
    <t>บรรยาย</t>
  </si>
  <si>
    <t>% การสอน (กรณีสอนร่วม)</t>
  </si>
  <si>
    <r>
      <t>รวม</t>
    </r>
    <r>
      <rPr>
        <b/>
        <sz val="12"/>
        <color indexed="9"/>
        <rFont val="TH SarabunPSK"/>
        <family val="2"/>
      </rPr>
      <t xml:space="preserve"> </t>
    </r>
    <r>
      <rPr>
        <b/>
        <sz val="14"/>
        <color indexed="9"/>
        <rFont val="TH SarabunPSK"/>
        <family val="2"/>
      </rPr>
      <t xml:space="preserve">ภาระงาน 1.1 </t>
    </r>
  </si>
  <si>
    <r>
      <t>รวม</t>
    </r>
    <r>
      <rPr>
        <b/>
        <sz val="12"/>
        <color indexed="9"/>
        <rFont val="TH SarabunPSK"/>
        <family val="2"/>
      </rPr>
      <t xml:space="preserve"> </t>
    </r>
    <r>
      <rPr>
        <b/>
        <sz val="14"/>
        <color indexed="9"/>
        <rFont val="TH SarabunPSK"/>
        <family val="2"/>
      </rPr>
      <t xml:space="preserve">ภาระงาน 1.3 </t>
    </r>
  </si>
  <si>
    <t>1 ชม/สป./หน่วยกิต</t>
  </si>
  <si>
    <t>0.1 ชม./สป/หน่วยกิต/คน</t>
  </si>
  <si>
    <t>1.5 ชม/1 ชม. ทำงาน</t>
  </si>
  <si>
    <t xml:space="preserve">รวม ภาระงาน 1.4 </t>
  </si>
  <si>
    <t xml:space="preserve">1. ภาระงานด้านการสอน </t>
  </si>
  <si>
    <t>จำนวนคาบรวมที่สอน/สัปดาห์</t>
  </si>
  <si>
    <t xml:space="preserve">แบบภาระงานของคณาจารย์ประจำ </t>
  </si>
  <si>
    <t>การสอนปฏิบัติ</t>
  </si>
  <si>
    <t>1 ชั่วโมงที่ทำการสอน = 1 ภาระงาน</t>
  </si>
  <si>
    <t>0.067 x จำนวนนักศึกษาที่เพิ่มขึ้น</t>
  </si>
  <si>
    <r>
      <t xml:space="preserve">         1.1 การสอนบรรยาย </t>
    </r>
    <r>
      <rPr>
        <b/>
        <u/>
        <sz val="14"/>
        <color indexed="10"/>
        <rFont val="TH SarabunPSK"/>
        <family val="2"/>
      </rPr>
      <t>ระดับปริญญาตรี</t>
    </r>
    <r>
      <rPr>
        <b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</si>
  <si>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1.2 การสอนภาคปฏิบัติ </t>
    </r>
    <r>
      <rPr>
        <b/>
        <sz val="14"/>
        <color indexed="10"/>
        <rFont val="TH SarabunPSK"/>
        <family val="2"/>
      </rPr>
      <t xml:space="preserve">ระดับปริญญาตรี </t>
    </r>
    <r>
      <rPr>
        <b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</si>
  <si>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1.3 การสอนบรรยาย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</si>
  <si>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1.4 การสอนภาคปฏิบัติ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(ยกเว้นรายวิชาวิทยานิพนธ์, สัมมนา)</t>
    </r>
  </si>
  <si>
    <t>คณะศิลปศาสตร์</t>
  </si>
  <si>
    <t xml:space="preserve">  รวมภาระงานทั้งหมด </t>
  </si>
  <si>
    <t>หน้าที่ 1/3</t>
  </si>
  <si>
    <t>หน้าที่ 2/3</t>
  </si>
  <si>
    <t>หน้าที่ 3/3</t>
  </si>
  <si>
    <t>ตั้งแต่ 1 ก.ย.64 - 28 ก.พ.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</si>
</sst>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_-;\-* #,##0.00_-;_-* &quot;-&quot;????_-;_-@_-"/>
  </numFmts>
  <fonts count="26" x14ac:knownFonts="1">
    <font>
      <sz val="10"/>
      <name val="Arial"/>
      <charset val="222"/>
    </font>
    <font>
      <sz val="10"/>
      <name val="Arial"/>
      <charset val="222"/>
    </font>
    <font>
      <sz val="8"/>
      <name val="Arial"/>
      <charset val="22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indexed="9"/>
      <name val="TH SarabunPSK"/>
      <family val="2"/>
    </font>
    <font>
      <sz val="18"/>
      <color indexed="9"/>
      <name val="TH SarabunPSK"/>
      <family val="2"/>
    </font>
    <font>
      <sz val="12"/>
      <name val="TH SarabunPSK"/>
      <family val="2"/>
    </font>
    <font>
      <b/>
      <sz val="16"/>
      <color indexed="9"/>
      <name val="TH SarabunPSK"/>
      <family val="2"/>
    </font>
    <font>
      <b/>
      <u/>
      <sz val="14"/>
      <name val="TH SarabunPSK"/>
      <family val="2"/>
    </font>
    <font>
      <b/>
      <u/>
      <sz val="14"/>
      <color indexed="10"/>
      <name val="TH SarabunPSK"/>
      <family val="2"/>
    </font>
    <font>
      <sz val="12"/>
      <color indexed="9"/>
      <name val="TH SarabunPSK"/>
      <family val="2"/>
    </font>
    <font>
      <b/>
      <u/>
      <sz val="12"/>
      <name val="TH SarabunPSK"/>
      <family val="2"/>
    </font>
    <font>
      <b/>
      <sz val="14"/>
      <color indexed="9"/>
      <name val="TH SarabunPSK"/>
      <family val="2"/>
    </font>
    <font>
      <sz val="12"/>
      <color indexed="10"/>
      <name val="TH SarabunPSK"/>
      <family val="2"/>
    </font>
    <font>
      <b/>
      <sz val="12"/>
      <name val="TH SarabunPSK"/>
      <family val="2"/>
    </font>
    <font>
      <b/>
      <i/>
      <sz val="12"/>
      <name val="TH SarabunPSK"/>
      <family val="2"/>
    </font>
    <font>
      <i/>
      <sz val="12"/>
      <name val="TH SarabunPSK"/>
      <family val="2"/>
    </font>
    <font>
      <b/>
      <sz val="12"/>
      <color indexed="9"/>
      <name val="TH SarabunPSK"/>
      <family val="2"/>
    </font>
    <font>
      <b/>
      <sz val="14"/>
      <color indexed="10"/>
      <name val="TH SarabunPSK"/>
      <family val="2"/>
    </font>
    <font>
      <sz val="11"/>
      <name val="TH SarabunPSK"/>
      <family val="2"/>
    </font>
    <font>
      <b/>
      <i/>
      <sz val="16"/>
      <color rgb="FFFF0000"/>
      <name val="TH SarabunPSK"/>
      <family val="2"/>
    </font>
    <font>
      <b/>
      <i/>
      <u/>
      <sz val="16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16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2" borderId="0" xfId="0" applyFont="1" applyFill="1" applyBorder="1" applyProtection="1">
      <protection locked="0"/>
    </xf>
    <xf numFmtId="0" fontId="4" fillId="0" borderId="0" xfId="0" applyFont="1"/>
    <xf numFmtId="0" fontId="10" fillId="0" borderId="0" xfId="0" applyFont="1"/>
    <xf numFmtId="43" fontId="11" fillId="0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4" fillId="3" borderId="0" xfId="0" applyFont="1" applyFill="1"/>
    <xf numFmtId="0" fontId="14" fillId="3" borderId="0" xfId="0" applyFont="1" applyFill="1"/>
    <xf numFmtId="0" fontId="15" fillId="0" borderId="0" xfId="0" applyFont="1"/>
    <xf numFmtId="0" fontId="16" fillId="4" borderId="0" xfId="0" applyFont="1" applyFill="1" applyAlignment="1">
      <alignment horizontal="left"/>
    </xf>
    <xf numFmtId="0" fontId="17" fillId="4" borderId="0" xfId="0" applyFont="1" applyFill="1"/>
    <xf numFmtId="0" fontId="18" fillId="5" borderId="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0" fillId="0" borderId="1" xfId="0" applyFont="1" applyBorder="1"/>
    <xf numFmtId="0" fontId="10" fillId="2" borderId="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0" fillId="0" borderId="1" xfId="0" applyFont="1" applyFill="1" applyBorder="1"/>
    <xf numFmtId="0" fontId="10" fillId="0" borderId="0" xfId="0" applyFont="1" applyProtection="1">
      <protection locked="0"/>
    </xf>
    <xf numFmtId="0" fontId="10" fillId="0" borderId="3" xfId="0" applyFont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8" xfId="0" applyFont="1" applyBorder="1"/>
    <xf numFmtId="0" fontId="10" fillId="0" borderId="2" xfId="0" applyFont="1" applyBorder="1"/>
    <xf numFmtId="0" fontId="19" fillId="0" borderId="1" xfId="0" applyFont="1" applyFill="1" applyBorder="1" applyAlignment="1">
      <alignment horizontal="right"/>
    </xf>
    <xf numFmtId="0" fontId="20" fillId="6" borderId="4" xfId="0" applyFont="1" applyFill="1" applyBorder="1"/>
    <xf numFmtId="0" fontId="10" fillId="0" borderId="0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20" fillId="6" borderId="1" xfId="0" applyFont="1" applyFill="1" applyBorder="1"/>
    <xf numFmtId="0" fontId="14" fillId="0" borderId="0" xfId="0" applyFont="1" applyFill="1" applyBorder="1"/>
    <xf numFmtId="0" fontId="16" fillId="7" borderId="5" xfId="0" applyFont="1" applyFill="1" applyBorder="1" applyAlignment="1">
      <alignment horizontal="left"/>
    </xf>
    <xf numFmtId="0" fontId="21" fillId="7" borderId="6" xfId="0" applyFont="1" applyFill="1" applyBorder="1" applyAlignment="1">
      <alignment horizontal="right"/>
    </xf>
    <xf numFmtId="2" fontId="16" fillId="7" borderId="6" xfId="0" applyNumberFormat="1" applyFont="1" applyFill="1" applyBorder="1" applyAlignment="1">
      <alignment horizontal="right"/>
    </xf>
    <xf numFmtId="0" fontId="18" fillId="5" borderId="8" xfId="0" applyFont="1" applyFill="1" applyBorder="1" applyAlignment="1">
      <alignment horizontal="center"/>
    </xf>
    <xf numFmtId="0" fontId="18" fillId="5" borderId="11" xfId="0" applyFont="1" applyFill="1" applyBorder="1"/>
    <xf numFmtId="0" fontId="18" fillId="5" borderId="6" xfId="0" applyFont="1" applyFill="1" applyBorder="1"/>
    <xf numFmtId="0" fontId="18" fillId="5" borderId="0" xfId="0" applyFont="1" applyFill="1" applyBorder="1"/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/>
    <xf numFmtId="0" fontId="10" fillId="0" borderId="1" xfId="0" applyFont="1" applyFill="1" applyBorder="1" applyAlignment="1">
      <alignment horizontal="center"/>
    </xf>
    <xf numFmtId="0" fontId="10" fillId="0" borderId="12" xfId="0" applyFont="1" applyFill="1" applyBorder="1"/>
    <xf numFmtId="0" fontId="18" fillId="6" borderId="1" xfId="0" applyFont="1" applyFill="1" applyBorder="1" applyAlignment="1">
      <alignment horizontal="right"/>
    </xf>
    <xf numFmtId="0" fontId="16" fillId="7" borderId="9" xfId="0" applyFont="1" applyFill="1" applyBorder="1"/>
    <xf numFmtId="0" fontId="21" fillId="7" borderId="12" xfId="0" applyFont="1" applyFill="1" applyBorder="1" applyAlignment="1">
      <alignment horizontal="right"/>
    </xf>
    <xf numFmtId="43" fontId="16" fillId="7" borderId="1" xfId="1" applyFont="1" applyFill="1" applyBorder="1"/>
    <xf numFmtId="0" fontId="10" fillId="0" borderId="0" xfId="0" applyFont="1" applyFill="1"/>
    <xf numFmtId="2" fontId="10" fillId="0" borderId="1" xfId="0" applyNumberFormat="1" applyFont="1" applyFill="1" applyBorder="1"/>
    <xf numFmtId="0" fontId="10" fillId="0" borderId="1" xfId="0" applyFont="1" applyBorder="1" applyAlignment="1">
      <alignment horizontal="right"/>
    </xf>
    <xf numFmtId="0" fontId="16" fillId="0" borderId="0" xfId="0" applyFont="1" applyFill="1" applyBorder="1"/>
    <xf numFmtId="43" fontId="16" fillId="0" borderId="0" xfId="1" applyFont="1" applyFill="1" applyBorder="1"/>
    <xf numFmtId="0" fontId="21" fillId="0" borderId="0" xfId="0" applyFont="1" applyFill="1" applyBorder="1" applyAlignment="1">
      <alignment horizontal="right"/>
    </xf>
    <xf numFmtId="0" fontId="16" fillId="7" borderId="8" xfId="0" applyFont="1" applyFill="1" applyBorder="1"/>
    <xf numFmtId="0" fontId="21" fillId="7" borderId="4" xfId="0" applyFont="1" applyFill="1" applyBorder="1" applyAlignment="1">
      <alignment horizontal="right"/>
    </xf>
    <xf numFmtId="43" fontId="16" fillId="7" borderId="3" xfId="1" applyFont="1" applyFill="1" applyBorder="1"/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right"/>
    </xf>
    <xf numFmtId="0" fontId="10" fillId="8" borderId="3" xfId="0" applyFont="1" applyFill="1" applyBorder="1" applyProtection="1">
      <protection locked="0"/>
    </xf>
    <xf numFmtId="43" fontId="24" fillId="0" borderId="0" xfId="0" applyNumberFormat="1" applyFont="1" applyFill="1"/>
    <xf numFmtId="0" fontId="25" fillId="0" borderId="0" xfId="0" applyFont="1"/>
    <xf numFmtId="2" fontId="19" fillId="6" borderId="1" xfId="0" applyNumberFormat="1" applyFont="1" applyFill="1" applyBorder="1"/>
    <xf numFmtId="2" fontId="18" fillId="6" borderId="1" xfId="0" applyNumberFormat="1" applyFont="1" applyFill="1" applyBorder="1"/>
    <xf numFmtId="0" fontId="10" fillId="0" borderId="1" xfId="0" applyFont="1" applyBorder="1" applyAlignment="1">
      <alignment horizontal="left"/>
    </xf>
    <xf numFmtId="0" fontId="23" fillId="0" borderId="12" xfId="0" applyFont="1" applyBorder="1"/>
    <xf numFmtId="0" fontId="23" fillId="0" borderId="4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43" fontId="4" fillId="0" borderId="0" xfId="0" applyNumberFormat="1" applyFont="1" applyBorder="1"/>
    <xf numFmtId="43" fontId="4" fillId="0" borderId="0" xfId="1" applyFont="1" applyBorder="1"/>
    <xf numFmtId="187" fontId="4" fillId="0" borderId="0" xfId="0" applyNumberFormat="1" applyFont="1" applyBorder="1"/>
    <xf numFmtId="0" fontId="6" fillId="0" borderId="0" xfId="0" applyFont="1" applyBorder="1"/>
    <xf numFmtId="0" fontId="18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10" fillId="2" borderId="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49" fontId="10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3" fontId="8" fillId="7" borderId="0" xfId="0" applyNumberFormat="1" applyFont="1" applyFill="1" applyAlignment="1" applyProtection="1">
      <protection locked="0"/>
    </xf>
    <xf numFmtId="0" fontId="9" fillId="7" borderId="0" xfId="0" applyFont="1" applyFill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4" fillId="8" borderId="0" xfId="0" applyFont="1" applyFill="1" applyAlignment="1" applyProtection="1">
      <alignment horizontal="center"/>
      <protection locked="0"/>
    </xf>
    <xf numFmtId="0" fontId="10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49" fontId="10" fillId="2" borderId="13" xfId="0" applyNumberFormat="1" applyFont="1" applyFill="1" applyBorder="1" applyAlignment="1" applyProtection="1">
      <alignment vertical="center"/>
      <protection locked="0"/>
    </xf>
    <xf numFmtId="49" fontId="10" fillId="2" borderId="6" xfId="0" applyNumberFormat="1" applyFont="1" applyFill="1" applyBorder="1" applyAlignment="1" applyProtection="1">
      <alignment vertical="center"/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146537</xdr:colOff>
      <xdr:row>0</xdr:row>
      <xdr:rowOff>122335</xdr:rowOff>
    </xdr:from>
    <xdr:to>
      <xdr:col>1</xdr:col>
      <xdr:colOff>234460</xdr:colOff>
      <xdr:row>6</xdr:row>
      <xdr:rowOff>5617</xdr:rowOff>
    </xdr:to>
    <xdr:pic>
      <xdr:nvPicPr>
        <xdr:cNvPr id="2" name="Picture 13" descr="SRIVICHAI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37" y="122335"/>
          <a:ext cx="849923" cy="155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topLeftCell="A115" zoomScale="130" zoomScaleNormal="130" workbookViewId="0">
      <selection activeCell="J5" sqref="J5"/>
    </sheetView>
  </sheetViews>
  <sheetFormatPr defaultColWidth="9.109375" defaultRowHeight="15.6" x14ac:dyDescent="0.3"/>
  <cols>
    <col min="1" max="1" width="11.44140625" style="11" customWidth="1"/>
    <col min="2" max="2" width="20" style="11" customWidth="1"/>
    <col min="3" max="3" width="19.109375" style="11" customWidth="1"/>
    <col min="4" max="4" width="20" style="11" customWidth="1"/>
    <col min="5" max="5" width="9.109375" style="11"/>
    <col min="6" max="6" width="8.44140625" style="11" customWidth="1"/>
    <col min="7" max="7" width="11" style="11" customWidth="1"/>
    <col min="8" max="9" width="9.109375" style="11"/>
    <col min="10" max="10" width="13.5546875" style="11" bestFit="1" customWidth="1"/>
    <col min="11" max="16384" width="9.109375" style="11"/>
  </cols>
  <sheetData>
    <row r="1" spans="1:10" s="2" customFormat="1" ht="21.9" customHeight="1" x14ac:dyDescent="0.45">
      <c r="A1" s="90" t="s">
        <v>38</v>
      </c>
      <c r="B1" s="90"/>
      <c r="C1" s="90"/>
      <c r="D1" s="90"/>
      <c r="E1" s="90"/>
      <c r="F1" s="90"/>
      <c r="G1" s="90"/>
    </row>
    <row r="2" spans="1:10" s="2" customFormat="1" ht="21.9" customHeight="1" x14ac:dyDescent="0.45">
      <c r="A2" s="90" t="s">
        <v>0</v>
      </c>
      <c r="B2" s="90"/>
      <c r="C2" s="90"/>
      <c r="D2" s="90"/>
      <c r="E2" s="90"/>
      <c r="F2" s="90"/>
      <c r="G2" s="90"/>
    </row>
    <row r="3" spans="1:10" s="2" customFormat="1" ht="21.9" customHeight="1" x14ac:dyDescent="0.45">
      <c r="A3" s="2" t="s">
        <v>23</v>
      </c>
      <c r="C3" s="3">
        <v>2</v>
      </c>
      <c r="D3" s="1" t="s">
        <v>24</v>
      </c>
      <c r="E3" s="4">
        <v>2564</v>
      </c>
      <c r="G3" s="5" t="s">
        <v>48</v>
      </c>
    </row>
    <row r="4" spans="1:10" s="2" customFormat="1" ht="21.9" customHeight="1" x14ac:dyDescent="0.45">
      <c r="A4" s="89" t="s">
        <v>46</v>
      </c>
      <c r="B4" s="89"/>
      <c r="C4" s="89"/>
      <c r="D4" s="89"/>
      <c r="E4" s="89"/>
      <c r="F4" s="89"/>
      <c r="G4" s="89"/>
    </row>
    <row r="5" spans="1:10" s="2" customFormat="1" ht="21.9" customHeight="1" x14ac:dyDescent="0.45">
      <c r="B5" s="2" t="s">
        <v>21</v>
      </c>
      <c r="C5" s="93"/>
      <c r="D5" s="94"/>
      <c r="E5" s="79"/>
      <c r="F5" s="80"/>
      <c r="G5" s="81"/>
    </row>
    <row r="6" spans="1:10" s="6" customFormat="1" ht="21.9" customHeight="1" x14ac:dyDescent="0.4">
      <c r="B6" s="7" t="s">
        <v>1</v>
      </c>
      <c r="C6" s="95"/>
      <c r="D6" s="94"/>
      <c r="E6" s="80"/>
      <c r="F6" s="80"/>
      <c r="G6" s="82"/>
    </row>
    <row r="7" spans="1:10" s="6" customFormat="1" ht="21.9" customHeight="1" x14ac:dyDescent="0.45">
      <c r="A7" s="8" t="s">
        <v>27</v>
      </c>
      <c r="C7" s="9"/>
      <c r="D7" s="10" t="s">
        <v>47</v>
      </c>
      <c r="E7" s="91">
        <f>+G44+G68+G93+G112</f>
        <v>0</v>
      </c>
      <c r="F7" s="92"/>
      <c r="G7" s="92"/>
      <c r="J7" s="10"/>
    </row>
    <row r="8" spans="1:10" ht="21" x14ac:dyDescent="0.4">
      <c r="B8" s="8" t="s">
        <v>26</v>
      </c>
      <c r="C8" s="9"/>
      <c r="D8" s="12"/>
      <c r="E8" s="96" t="s">
        <v>51</v>
      </c>
      <c r="F8" s="96"/>
      <c r="G8" s="96"/>
    </row>
    <row r="9" spans="1:10" ht="21" x14ac:dyDescent="0.4">
      <c r="A9" s="14"/>
      <c r="C9" s="71"/>
      <c r="D9" s="70"/>
      <c r="E9" s="13"/>
      <c r="F9" s="13"/>
      <c r="G9" s="13"/>
    </row>
    <row r="10" spans="1:10" ht="18" x14ac:dyDescent="0.35">
      <c r="A10" s="15" t="s">
        <v>36</v>
      </c>
      <c r="B10" s="16"/>
      <c r="D10" s="17"/>
      <c r="F10" s="18" t="s">
        <v>22</v>
      </c>
      <c r="G10" s="19"/>
    </row>
    <row r="11" spans="1:10" ht="18" x14ac:dyDescent="0.35">
      <c r="A11" s="10" t="s">
        <v>42</v>
      </c>
    </row>
    <row r="12" spans="1:10" x14ac:dyDescent="0.3">
      <c r="A12" s="83" t="s">
        <v>2</v>
      </c>
      <c r="B12" s="83" t="s">
        <v>3</v>
      </c>
      <c r="C12" s="83" t="s">
        <v>4</v>
      </c>
      <c r="D12" s="83" t="s">
        <v>5</v>
      </c>
      <c r="E12" s="20" t="s">
        <v>10</v>
      </c>
      <c r="F12" s="21" t="s">
        <v>8</v>
      </c>
      <c r="G12" s="22" t="s">
        <v>6</v>
      </c>
    </row>
    <row r="13" spans="1:10" x14ac:dyDescent="0.3">
      <c r="A13" s="84"/>
      <c r="B13" s="84"/>
      <c r="C13" s="84"/>
      <c r="D13" s="84"/>
      <c r="E13" s="23" t="s">
        <v>9</v>
      </c>
      <c r="F13" s="24" t="s">
        <v>28</v>
      </c>
      <c r="G13" s="25" t="s">
        <v>7</v>
      </c>
    </row>
    <row r="14" spans="1:10" x14ac:dyDescent="0.3">
      <c r="A14" s="85"/>
      <c r="B14" s="88"/>
      <c r="C14" s="26" t="s">
        <v>11</v>
      </c>
      <c r="D14" s="74" t="s">
        <v>16</v>
      </c>
      <c r="E14" s="27"/>
      <c r="F14" s="28"/>
      <c r="G14" s="59">
        <f>0.61*F14</f>
        <v>0</v>
      </c>
      <c r="I14" s="30"/>
    </row>
    <row r="15" spans="1:10" x14ac:dyDescent="0.3">
      <c r="A15" s="86"/>
      <c r="B15" s="86"/>
      <c r="C15" s="26" t="s">
        <v>12</v>
      </c>
      <c r="D15" s="74" t="s">
        <v>14</v>
      </c>
      <c r="E15" s="29"/>
      <c r="F15" s="29"/>
      <c r="G15" s="59">
        <f>1*F14</f>
        <v>0</v>
      </c>
    </row>
    <row r="16" spans="1:10" x14ac:dyDescent="0.3">
      <c r="A16" s="86"/>
      <c r="B16" s="86"/>
      <c r="C16" s="31" t="s">
        <v>37</v>
      </c>
      <c r="D16" s="69"/>
      <c r="E16" s="32"/>
      <c r="F16" s="29"/>
      <c r="G16" s="59">
        <f>+(D16-F14)</f>
        <v>0</v>
      </c>
      <c r="H16" s="58"/>
    </row>
    <row r="17" spans="1:7" x14ac:dyDescent="0.3">
      <c r="A17" s="86"/>
      <c r="B17" s="86"/>
      <c r="C17" s="31" t="s">
        <v>13</v>
      </c>
      <c r="D17" s="31" t="s">
        <v>15</v>
      </c>
      <c r="E17" s="32"/>
      <c r="F17" s="29"/>
      <c r="G17" s="59">
        <f>0.013*F14*E14</f>
        <v>0</v>
      </c>
    </row>
    <row r="18" spans="1:7" x14ac:dyDescent="0.3">
      <c r="A18" s="87"/>
      <c r="B18" s="87"/>
      <c r="C18" s="26" t="s">
        <v>29</v>
      </c>
      <c r="D18" s="27">
        <v>100</v>
      </c>
      <c r="E18" s="33"/>
      <c r="F18" s="29"/>
      <c r="G18" s="29"/>
    </row>
    <row r="19" spans="1:7" x14ac:dyDescent="0.3">
      <c r="A19" s="34"/>
      <c r="B19" s="35"/>
      <c r="C19" s="35"/>
      <c r="D19" s="36" t="s">
        <v>17</v>
      </c>
      <c r="E19" s="37">
        <f>SUM(E14)</f>
        <v>0</v>
      </c>
      <c r="F19" s="37">
        <f>SUM(F14)</f>
        <v>0</v>
      </c>
      <c r="G19" s="72">
        <f>+(G14+G15+G16+G17)/(100/D18)</f>
        <v>0</v>
      </c>
    </row>
    <row r="20" spans="1:7" s="38" customFormat="1" x14ac:dyDescent="0.3">
      <c r="A20" s="85"/>
      <c r="B20" s="88"/>
      <c r="C20" s="26" t="s">
        <v>11</v>
      </c>
      <c r="D20" s="26" t="s">
        <v>16</v>
      </c>
      <c r="E20" s="27"/>
      <c r="F20" s="27"/>
      <c r="G20" s="59">
        <f>0.61*F20</f>
        <v>0</v>
      </c>
    </row>
    <row r="21" spans="1:7" s="38" customFormat="1" x14ac:dyDescent="0.3">
      <c r="A21" s="86"/>
      <c r="B21" s="86"/>
      <c r="C21" s="26" t="s">
        <v>12</v>
      </c>
      <c r="D21" s="26" t="s">
        <v>14</v>
      </c>
      <c r="E21" s="29"/>
      <c r="F21" s="29"/>
      <c r="G21" s="59">
        <f>1*F20</f>
        <v>0</v>
      </c>
    </row>
    <row r="22" spans="1:7" s="38" customFormat="1" x14ac:dyDescent="0.3">
      <c r="A22" s="86"/>
      <c r="B22" s="86"/>
      <c r="C22" s="31" t="s">
        <v>37</v>
      </c>
      <c r="D22" s="69"/>
      <c r="E22" s="32"/>
      <c r="F22" s="29"/>
      <c r="G22" s="59">
        <f>+(D22-F20)</f>
        <v>0</v>
      </c>
    </row>
    <row r="23" spans="1:7" s="38" customFormat="1" x14ac:dyDescent="0.3">
      <c r="A23" s="86"/>
      <c r="B23" s="86"/>
      <c r="C23" s="31" t="s">
        <v>13</v>
      </c>
      <c r="D23" s="31" t="s">
        <v>15</v>
      </c>
      <c r="E23" s="32"/>
      <c r="F23" s="29"/>
      <c r="G23" s="59">
        <f>0.013*F20*E20</f>
        <v>0</v>
      </c>
    </row>
    <row r="24" spans="1:7" s="38" customFormat="1" x14ac:dyDescent="0.3">
      <c r="A24" s="87"/>
      <c r="B24" s="87"/>
      <c r="C24" s="60" t="s">
        <v>29</v>
      </c>
      <c r="D24" s="27">
        <v>100</v>
      </c>
      <c r="E24" s="33"/>
      <c r="F24" s="29"/>
      <c r="G24" s="59"/>
    </row>
    <row r="25" spans="1:7" s="38" customFormat="1" x14ac:dyDescent="0.3">
      <c r="A25" s="34"/>
      <c r="B25" s="35"/>
      <c r="C25" s="35"/>
      <c r="D25" s="36" t="s">
        <v>17</v>
      </c>
      <c r="E25" s="37">
        <f>SUM(E20)</f>
        <v>0</v>
      </c>
      <c r="F25" s="37">
        <f>SUM(F20)</f>
        <v>0</v>
      </c>
      <c r="G25" s="72">
        <f>+(G20+G21+G22+G23)/(100/D24)</f>
        <v>0</v>
      </c>
    </row>
    <row r="26" spans="1:7" s="38" customFormat="1" x14ac:dyDescent="0.3">
      <c r="A26" s="85"/>
      <c r="B26" s="88"/>
      <c r="C26" s="26" t="s">
        <v>11</v>
      </c>
      <c r="D26" s="26" t="s">
        <v>16</v>
      </c>
      <c r="E26" s="27"/>
      <c r="F26" s="27"/>
      <c r="G26" s="59">
        <f>0.61*F26</f>
        <v>0</v>
      </c>
    </row>
    <row r="27" spans="1:7" s="38" customFormat="1" x14ac:dyDescent="0.3">
      <c r="A27" s="86"/>
      <c r="B27" s="86"/>
      <c r="C27" s="26" t="s">
        <v>12</v>
      </c>
      <c r="D27" s="26" t="s">
        <v>14</v>
      </c>
      <c r="E27" s="29"/>
      <c r="F27" s="29"/>
      <c r="G27" s="59">
        <f>1*F26</f>
        <v>0</v>
      </c>
    </row>
    <row r="28" spans="1:7" s="38" customFormat="1" x14ac:dyDescent="0.3">
      <c r="A28" s="86"/>
      <c r="B28" s="86"/>
      <c r="C28" s="31" t="s">
        <v>37</v>
      </c>
      <c r="D28" s="69"/>
      <c r="E28" s="32"/>
      <c r="F28" s="29"/>
      <c r="G28" s="59">
        <f>+(D28-F26)</f>
        <v>0</v>
      </c>
    </row>
    <row r="29" spans="1:7" s="38" customFormat="1" x14ac:dyDescent="0.3">
      <c r="A29" s="86"/>
      <c r="B29" s="86"/>
      <c r="C29" s="31" t="s">
        <v>13</v>
      </c>
      <c r="D29" s="31" t="s">
        <v>15</v>
      </c>
      <c r="E29" s="32"/>
      <c r="F29" s="29"/>
      <c r="G29" s="59">
        <f>0.013*F26*E26</f>
        <v>0</v>
      </c>
    </row>
    <row r="30" spans="1:7" s="38" customFormat="1" x14ac:dyDescent="0.3">
      <c r="A30" s="87"/>
      <c r="B30" s="87"/>
      <c r="C30" s="60" t="s">
        <v>29</v>
      </c>
      <c r="D30" s="27">
        <v>100</v>
      </c>
      <c r="E30" s="33"/>
      <c r="F30" s="29"/>
      <c r="G30" s="59"/>
    </row>
    <row r="31" spans="1:7" s="38" customFormat="1" x14ac:dyDescent="0.3">
      <c r="A31" s="34"/>
      <c r="B31" s="35"/>
      <c r="C31" s="35"/>
      <c r="D31" s="36" t="s">
        <v>17</v>
      </c>
      <c r="E31" s="37">
        <f>SUM(E26)</f>
        <v>0</v>
      </c>
      <c r="F31" s="37">
        <f>SUM(F26)</f>
        <v>0</v>
      </c>
      <c r="G31" s="72">
        <f>+(G26+G27+G28+G29)/(100/D30)</f>
        <v>0</v>
      </c>
    </row>
    <row r="32" spans="1:7" s="38" customFormat="1" x14ac:dyDescent="0.3">
      <c r="A32" s="85"/>
      <c r="B32" s="88"/>
      <c r="C32" s="26" t="s">
        <v>11</v>
      </c>
      <c r="D32" s="26" t="s">
        <v>16</v>
      </c>
      <c r="E32" s="27"/>
      <c r="F32" s="27"/>
      <c r="G32" s="59">
        <f>0.61*F32</f>
        <v>0</v>
      </c>
    </row>
    <row r="33" spans="1:7" s="38" customFormat="1" x14ac:dyDescent="0.3">
      <c r="A33" s="86"/>
      <c r="B33" s="86"/>
      <c r="C33" s="26" t="s">
        <v>12</v>
      </c>
      <c r="D33" s="26" t="s">
        <v>14</v>
      </c>
      <c r="E33" s="29"/>
      <c r="F33" s="29"/>
      <c r="G33" s="59">
        <f>1*F32</f>
        <v>0</v>
      </c>
    </row>
    <row r="34" spans="1:7" s="38" customFormat="1" x14ac:dyDescent="0.3">
      <c r="A34" s="86"/>
      <c r="B34" s="86"/>
      <c r="C34" s="31" t="s">
        <v>37</v>
      </c>
      <c r="D34" s="69"/>
      <c r="E34" s="32"/>
      <c r="F34" s="29"/>
      <c r="G34" s="59">
        <f>+(D34-F32)</f>
        <v>0</v>
      </c>
    </row>
    <row r="35" spans="1:7" s="38" customFormat="1" x14ac:dyDescent="0.3">
      <c r="A35" s="86"/>
      <c r="B35" s="86"/>
      <c r="C35" s="31" t="s">
        <v>13</v>
      </c>
      <c r="D35" s="31" t="s">
        <v>15</v>
      </c>
      <c r="E35" s="32"/>
      <c r="F35" s="29"/>
      <c r="G35" s="59">
        <f>0.013*F32*E32</f>
        <v>0</v>
      </c>
    </row>
    <row r="36" spans="1:7" s="38" customFormat="1" x14ac:dyDescent="0.3">
      <c r="A36" s="87"/>
      <c r="B36" s="87"/>
      <c r="C36" s="60" t="s">
        <v>29</v>
      </c>
      <c r="D36" s="27">
        <v>100</v>
      </c>
      <c r="E36" s="33"/>
      <c r="F36" s="29"/>
      <c r="G36" s="59"/>
    </row>
    <row r="37" spans="1:7" s="38" customFormat="1" x14ac:dyDescent="0.3">
      <c r="A37" s="34"/>
      <c r="B37" s="35"/>
      <c r="C37" s="35"/>
      <c r="D37" s="36" t="s">
        <v>17</v>
      </c>
      <c r="E37" s="37">
        <f>SUM(E32)</f>
        <v>0</v>
      </c>
      <c r="F37" s="37">
        <f>SUM(F32)</f>
        <v>0</v>
      </c>
      <c r="G37" s="72">
        <f>+(G32+G33+G34+G35)/(100/D36)</f>
        <v>0</v>
      </c>
    </row>
    <row r="38" spans="1:7" s="38" customFormat="1" x14ac:dyDescent="0.3">
      <c r="A38" s="85"/>
      <c r="B38" s="88"/>
      <c r="C38" s="26" t="s">
        <v>11</v>
      </c>
      <c r="D38" s="26" t="s">
        <v>16</v>
      </c>
      <c r="E38" s="27"/>
      <c r="F38" s="27"/>
      <c r="G38" s="59">
        <f>0.61*F38</f>
        <v>0</v>
      </c>
    </row>
    <row r="39" spans="1:7" s="38" customFormat="1" x14ac:dyDescent="0.3">
      <c r="A39" s="86"/>
      <c r="B39" s="86"/>
      <c r="C39" s="26" t="s">
        <v>12</v>
      </c>
      <c r="D39" s="26" t="s">
        <v>14</v>
      </c>
      <c r="E39" s="29"/>
      <c r="F39" s="29"/>
      <c r="G39" s="59">
        <f>1*F38</f>
        <v>0</v>
      </c>
    </row>
    <row r="40" spans="1:7" s="38" customFormat="1" x14ac:dyDescent="0.3">
      <c r="A40" s="86"/>
      <c r="B40" s="86"/>
      <c r="C40" s="31" t="s">
        <v>37</v>
      </c>
      <c r="D40" s="69"/>
      <c r="E40" s="32"/>
      <c r="F40" s="29"/>
      <c r="G40" s="59">
        <f>+(D40-F38)</f>
        <v>0</v>
      </c>
    </row>
    <row r="41" spans="1:7" s="38" customFormat="1" x14ac:dyDescent="0.3">
      <c r="A41" s="86"/>
      <c r="B41" s="86"/>
      <c r="C41" s="31" t="s">
        <v>13</v>
      </c>
      <c r="D41" s="31" t="s">
        <v>15</v>
      </c>
      <c r="E41" s="32"/>
      <c r="F41" s="29"/>
      <c r="G41" s="59">
        <f>0.013*F38*E38</f>
        <v>0</v>
      </c>
    </row>
    <row r="42" spans="1:7" s="38" customFormat="1" x14ac:dyDescent="0.3">
      <c r="A42" s="87"/>
      <c r="B42" s="87"/>
      <c r="C42" s="60" t="s">
        <v>29</v>
      </c>
      <c r="D42" s="27">
        <v>100</v>
      </c>
      <c r="E42" s="33"/>
      <c r="F42" s="29"/>
      <c r="G42" s="59"/>
    </row>
    <row r="43" spans="1:7" s="38" customFormat="1" x14ac:dyDescent="0.3">
      <c r="A43" s="39"/>
      <c r="B43" s="40"/>
      <c r="C43" s="40"/>
      <c r="D43" s="36" t="s">
        <v>17</v>
      </c>
      <c r="E43" s="41">
        <f>+E38</f>
        <v>0</v>
      </c>
      <c r="F43" s="41">
        <f>+F38</f>
        <v>0</v>
      </c>
      <c r="G43" s="72">
        <f>+(G38+G39+G40+G41)/(100/D42)</f>
        <v>0</v>
      </c>
    </row>
    <row r="44" spans="1:7" ht="18" x14ac:dyDescent="0.35">
      <c r="B44" s="77">
        <f>+C6</f>
        <v>0</v>
      </c>
      <c r="C44" s="42"/>
      <c r="D44" s="43" t="s">
        <v>30</v>
      </c>
      <c r="E44" s="44">
        <f>+E19+E25+E31+E37+E43</f>
        <v>0</v>
      </c>
      <c r="F44" s="44">
        <f>+F19+F25+F31+F37+F43</f>
        <v>0</v>
      </c>
      <c r="G44" s="45">
        <f>+G19+G25+G31+G37+G43</f>
        <v>0</v>
      </c>
    </row>
    <row r="45" spans="1:7" s="58" customFormat="1" ht="18" x14ac:dyDescent="0.35">
      <c r="C45" s="42"/>
      <c r="D45" s="67"/>
      <c r="E45" s="63"/>
      <c r="F45" s="63"/>
      <c r="G45" s="68"/>
    </row>
    <row r="46" spans="1:7" s="58" customFormat="1" ht="18" x14ac:dyDescent="0.35">
      <c r="C46" s="42"/>
      <c r="D46" s="67"/>
      <c r="E46" s="63"/>
      <c r="F46" s="63"/>
      <c r="G46" s="68"/>
    </row>
    <row r="47" spans="1:7" s="58" customFormat="1" ht="18" x14ac:dyDescent="0.35">
      <c r="C47" s="42"/>
      <c r="D47" s="67"/>
      <c r="E47" s="63"/>
      <c r="F47" s="63"/>
      <c r="G47" s="68"/>
    </row>
    <row r="48" spans="1:7" s="58" customFormat="1" ht="18" x14ac:dyDescent="0.35">
      <c r="C48" s="42"/>
      <c r="D48" s="67"/>
      <c r="E48" s="63"/>
      <c r="F48" s="63"/>
      <c r="G48" s="68"/>
    </row>
    <row r="49" spans="1:7" ht="18" x14ac:dyDescent="0.35">
      <c r="A49" s="10" t="s">
        <v>43</v>
      </c>
      <c r="G49" s="5" t="s">
        <v>49</v>
      </c>
    </row>
    <row r="50" spans="1:7" x14ac:dyDescent="0.3">
      <c r="A50" s="46" t="s">
        <v>2</v>
      </c>
      <c r="B50" s="21" t="s">
        <v>3</v>
      </c>
      <c r="C50" s="20" t="s">
        <v>4</v>
      </c>
      <c r="D50" s="21" t="s">
        <v>5</v>
      </c>
      <c r="E50" s="20" t="s">
        <v>10</v>
      </c>
      <c r="F50" s="21" t="s">
        <v>10</v>
      </c>
      <c r="G50" s="22" t="s">
        <v>6</v>
      </c>
    </row>
    <row r="51" spans="1:7" x14ac:dyDescent="0.3">
      <c r="A51" s="47"/>
      <c r="B51" s="48"/>
      <c r="C51" s="49"/>
      <c r="D51" s="48"/>
      <c r="E51" s="23" t="s">
        <v>9</v>
      </c>
      <c r="F51" s="24" t="s">
        <v>19</v>
      </c>
      <c r="G51" s="25" t="s">
        <v>7</v>
      </c>
    </row>
    <row r="52" spans="1:7" x14ac:dyDescent="0.3">
      <c r="A52" s="85"/>
      <c r="B52" s="88"/>
      <c r="C52" s="97" t="s">
        <v>39</v>
      </c>
      <c r="D52" s="75" t="s">
        <v>40</v>
      </c>
      <c r="E52" s="52" t="s">
        <v>20</v>
      </c>
      <c r="F52" s="27"/>
      <c r="G52" s="59">
        <f>F52</f>
        <v>0</v>
      </c>
    </row>
    <row r="53" spans="1:7" x14ac:dyDescent="0.3">
      <c r="A53" s="86"/>
      <c r="B53" s="86"/>
      <c r="C53" s="98"/>
      <c r="D53" s="76" t="s">
        <v>41</v>
      </c>
      <c r="E53" s="27"/>
      <c r="F53" s="29"/>
      <c r="G53" s="59">
        <f>0.067*E53</f>
        <v>0</v>
      </c>
    </row>
    <row r="54" spans="1:7" x14ac:dyDescent="0.3">
      <c r="A54" s="87"/>
      <c r="B54" s="87"/>
      <c r="C54" s="60" t="s">
        <v>29</v>
      </c>
      <c r="D54" s="27">
        <v>100</v>
      </c>
      <c r="E54" s="53"/>
      <c r="F54" s="29"/>
      <c r="G54" s="59"/>
    </row>
    <row r="55" spans="1:7" x14ac:dyDescent="0.3">
      <c r="A55" s="39"/>
      <c r="B55" s="40"/>
      <c r="C55" s="40"/>
      <c r="D55" s="40"/>
      <c r="E55" s="51"/>
      <c r="F55" s="54" t="s">
        <v>17</v>
      </c>
      <c r="G55" s="73">
        <f>+(G52+G53)/(100/D54)</f>
        <v>0</v>
      </c>
    </row>
    <row r="56" spans="1:7" s="38" customFormat="1" x14ac:dyDescent="0.3">
      <c r="A56" s="85"/>
      <c r="B56" s="88"/>
      <c r="C56" s="97" t="s">
        <v>39</v>
      </c>
      <c r="D56" s="75" t="s">
        <v>40</v>
      </c>
      <c r="E56" s="52" t="s">
        <v>20</v>
      </c>
      <c r="F56" s="27"/>
      <c r="G56" s="59">
        <f>F56</f>
        <v>0</v>
      </c>
    </row>
    <row r="57" spans="1:7" s="38" customFormat="1" x14ac:dyDescent="0.3">
      <c r="A57" s="86"/>
      <c r="B57" s="86"/>
      <c r="C57" s="98"/>
      <c r="D57" s="76" t="s">
        <v>41</v>
      </c>
      <c r="E57" s="27"/>
      <c r="F57" s="29"/>
      <c r="G57" s="59">
        <f>0.067*E57</f>
        <v>0</v>
      </c>
    </row>
    <row r="58" spans="1:7" s="38" customFormat="1" x14ac:dyDescent="0.3">
      <c r="A58" s="87"/>
      <c r="B58" s="87"/>
      <c r="C58" s="60" t="s">
        <v>29</v>
      </c>
      <c r="D58" s="27">
        <v>100</v>
      </c>
      <c r="E58" s="53"/>
      <c r="F58" s="29"/>
      <c r="G58" s="59"/>
    </row>
    <row r="59" spans="1:7" s="38" customFormat="1" x14ac:dyDescent="0.3">
      <c r="A59" s="39"/>
      <c r="B59" s="40"/>
      <c r="C59" s="40"/>
      <c r="D59" s="40"/>
      <c r="E59" s="51"/>
      <c r="F59" s="54" t="s">
        <v>17</v>
      </c>
      <c r="G59" s="73">
        <f>+(G56+G57)/(100/D58)</f>
        <v>0</v>
      </c>
    </row>
    <row r="60" spans="1:7" s="38" customFormat="1" x14ac:dyDescent="0.3">
      <c r="A60" s="85"/>
      <c r="B60" s="88"/>
      <c r="C60" s="97" t="s">
        <v>39</v>
      </c>
      <c r="D60" s="75" t="s">
        <v>40</v>
      </c>
      <c r="E60" s="52" t="s">
        <v>20</v>
      </c>
      <c r="F60" s="27"/>
      <c r="G60" s="59">
        <f>F60</f>
        <v>0</v>
      </c>
    </row>
    <row r="61" spans="1:7" s="38" customFormat="1" x14ac:dyDescent="0.3">
      <c r="A61" s="86"/>
      <c r="B61" s="86"/>
      <c r="C61" s="98"/>
      <c r="D61" s="76" t="s">
        <v>41</v>
      </c>
      <c r="E61" s="27"/>
      <c r="F61" s="29"/>
      <c r="G61" s="59">
        <f>0.067*E61</f>
        <v>0</v>
      </c>
    </row>
    <row r="62" spans="1:7" s="38" customFormat="1" x14ac:dyDescent="0.3">
      <c r="A62" s="87"/>
      <c r="B62" s="87"/>
      <c r="C62" s="60" t="s">
        <v>29</v>
      </c>
      <c r="D62" s="27">
        <v>100</v>
      </c>
      <c r="E62" s="53"/>
      <c r="F62" s="29"/>
      <c r="G62" s="59"/>
    </row>
    <row r="63" spans="1:7" s="38" customFormat="1" x14ac:dyDescent="0.3">
      <c r="A63" s="39"/>
      <c r="B63" s="40"/>
      <c r="C63" s="40"/>
      <c r="D63" s="40"/>
      <c r="E63" s="51"/>
      <c r="F63" s="54" t="s">
        <v>17</v>
      </c>
      <c r="G63" s="73">
        <f>+(G60+G61)/(100/D62)</f>
        <v>0</v>
      </c>
    </row>
    <row r="64" spans="1:7" s="38" customFormat="1" x14ac:dyDescent="0.3">
      <c r="A64" s="85"/>
      <c r="B64" s="88"/>
      <c r="C64" s="97" t="s">
        <v>39</v>
      </c>
      <c r="D64" s="75" t="s">
        <v>40</v>
      </c>
      <c r="E64" s="52" t="s">
        <v>20</v>
      </c>
      <c r="F64" s="27"/>
      <c r="G64" s="59">
        <f>F64</f>
        <v>0</v>
      </c>
    </row>
    <row r="65" spans="1:9" s="38" customFormat="1" x14ac:dyDescent="0.3">
      <c r="A65" s="100"/>
      <c r="B65" s="102"/>
      <c r="C65" s="99"/>
      <c r="D65" s="76" t="s">
        <v>41</v>
      </c>
      <c r="E65" s="27"/>
      <c r="F65" s="29"/>
      <c r="G65" s="59">
        <f>0.067*E65</f>
        <v>0</v>
      </c>
    </row>
    <row r="66" spans="1:9" s="38" customFormat="1" x14ac:dyDescent="0.3">
      <c r="A66" s="101"/>
      <c r="B66" s="103"/>
      <c r="C66" s="60" t="s">
        <v>29</v>
      </c>
      <c r="D66" s="27">
        <v>100</v>
      </c>
      <c r="E66" s="53"/>
      <c r="F66" s="29"/>
      <c r="G66" s="59"/>
    </row>
    <row r="67" spans="1:9" s="38" customFormat="1" x14ac:dyDescent="0.3">
      <c r="A67" s="39"/>
      <c r="B67" s="40"/>
      <c r="C67" s="40"/>
      <c r="D67" s="40"/>
      <c r="E67" s="51"/>
      <c r="F67" s="54" t="s">
        <v>17</v>
      </c>
      <c r="G67" s="73">
        <f>+(G64+G65)/(100/D66)</f>
        <v>0</v>
      </c>
    </row>
    <row r="68" spans="1:9" s="38" customFormat="1" ht="18" x14ac:dyDescent="0.35">
      <c r="E68" s="55" t="s">
        <v>25</v>
      </c>
      <c r="F68" s="56"/>
      <c r="G68" s="57">
        <f>+G55+G59+G63+G67</f>
        <v>0</v>
      </c>
    </row>
    <row r="69" spans="1:9" s="38" customFormat="1" ht="18" x14ac:dyDescent="0.35">
      <c r="E69" s="61"/>
      <c r="F69" s="63"/>
      <c r="G69" s="62"/>
    </row>
    <row r="70" spans="1:9" ht="18" x14ac:dyDescent="0.35">
      <c r="A70" s="10" t="s">
        <v>44</v>
      </c>
    </row>
    <row r="71" spans="1:9" x14ac:dyDescent="0.3">
      <c r="A71" s="83" t="s">
        <v>2</v>
      </c>
      <c r="B71" s="83" t="s">
        <v>3</v>
      </c>
      <c r="C71" s="83" t="s">
        <v>4</v>
      </c>
      <c r="D71" s="83" t="s">
        <v>5</v>
      </c>
      <c r="E71" s="20" t="s">
        <v>10</v>
      </c>
      <c r="F71" s="21" t="s">
        <v>8</v>
      </c>
      <c r="G71" s="22" t="s">
        <v>6</v>
      </c>
    </row>
    <row r="72" spans="1:9" x14ac:dyDescent="0.3">
      <c r="A72" s="84"/>
      <c r="B72" s="84"/>
      <c r="C72" s="84"/>
      <c r="D72" s="84"/>
      <c r="E72" s="23" t="s">
        <v>9</v>
      </c>
      <c r="F72" s="24" t="s">
        <v>28</v>
      </c>
      <c r="G72" s="25" t="s">
        <v>7</v>
      </c>
    </row>
    <row r="73" spans="1:9" x14ac:dyDescent="0.3">
      <c r="A73" s="85"/>
      <c r="B73" s="88"/>
      <c r="C73" s="26" t="s">
        <v>11</v>
      </c>
      <c r="D73" s="26" t="s">
        <v>32</v>
      </c>
      <c r="E73" s="27"/>
      <c r="F73" s="28"/>
      <c r="G73" s="59">
        <f>1*F73</f>
        <v>0</v>
      </c>
      <c r="I73" s="30"/>
    </row>
    <row r="74" spans="1:9" x14ac:dyDescent="0.3">
      <c r="A74" s="86"/>
      <c r="B74" s="86"/>
      <c r="C74" s="26" t="s">
        <v>12</v>
      </c>
      <c r="D74" s="26" t="s">
        <v>14</v>
      </c>
      <c r="E74" s="29"/>
      <c r="F74" s="29"/>
      <c r="G74" s="59">
        <f>1*F73</f>
        <v>0</v>
      </c>
    </row>
    <row r="75" spans="1:9" x14ac:dyDescent="0.3">
      <c r="A75" s="86"/>
      <c r="B75" s="86"/>
      <c r="C75" s="31" t="s">
        <v>13</v>
      </c>
      <c r="D75" s="31" t="s">
        <v>33</v>
      </c>
      <c r="E75" s="32"/>
      <c r="F75" s="29"/>
      <c r="G75" s="59">
        <f>0.1*F73*E73</f>
        <v>0</v>
      </c>
    </row>
    <row r="76" spans="1:9" x14ac:dyDescent="0.3">
      <c r="A76" s="87"/>
      <c r="B76" s="87"/>
      <c r="C76" s="60" t="s">
        <v>29</v>
      </c>
      <c r="D76" s="27">
        <v>100</v>
      </c>
      <c r="E76" s="33"/>
      <c r="F76" s="29"/>
      <c r="G76" s="59"/>
    </row>
    <row r="77" spans="1:9" x14ac:dyDescent="0.3">
      <c r="A77" s="34"/>
      <c r="B77" s="35"/>
      <c r="C77" s="35"/>
      <c r="D77" s="36" t="s">
        <v>17</v>
      </c>
      <c r="E77" s="37">
        <f>SUM(E73)</f>
        <v>0</v>
      </c>
      <c r="F77" s="37">
        <f>SUM(F73)</f>
        <v>0</v>
      </c>
      <c r="G77" s="72">
        <f>+(G73+G74+G75)/(100/D76)</f>
        <v>0</v>
      </c>
    </row>
    <row r="78" spans="1:9" s="38" customFormat="1" x14ac:dyDescent="0.3">
      <c r="A78" s="85"/>
      <c r="B78" s="88"/>
      <c r="C78" s="26" t="s">
        <v>11</v>
      </c>
      <c r="D78" s="26" t="s">
        <v>32</v>
      </c>
      <c r="E78" s="27"/>
      <c r="F78" s="27"/>
      <c r="G78" s="59">
        <f>1*F78</f>
        <v>0</v>
      </c>
    </row>
    <row r="79" spans="1:9" s="38" customFormat="1" x14ac:dyDescent="0.3">
      <c r="A79" s="86"/>
      <c r="B79" s="86"/>
      <c r="C79" s="26" t="s">
        <v>12</v>
      </c>
      <c r="D79" s="26" t="s">
        <v>14</v>
      </c>
      <c r="E79" s="29"/>
      <c r="F79" s="29"/>
      <c r="G79" s="59">
        <f>1*F78</f>
        <v>0</v>
      </c>
    </row>
    <row r="80" spans="1:9" s="38" customFormat="1" x14ac:dyDescent="0.3">
      <c r="A80" s="86"/>
      <c r="B80" s="86"/>
      <c r="C80" s="31" t="s">
        <v>13</v>
      </c>
      <c r="D80" s="31" t="s">
        <v>33</v>
      </c>
      <c r="E80" s="32"/>
      <c r="F80" s="29"/>
      <c r="G80" s="59">
        <f>0.1*F78*E78</f>
        <v>0</v>
      </c>
    </row>
    <row r="81" spans="1:7" s="38" customFormat="1" x14ac:dyDescent="0.3">
      <c r="A81" s="87"/>
      <c r="B81" s="87"/>
      <c r="C81" s="60" t="s">
        <v>29</v>
      </c>
      <c r="D81" s="27">
        <v>100</v>
      </c>
      <c r="E81" s="33"/>
      <c r="F81" s="29"/>
      <c r="G81" s="59"/>
    </row>
    <row r="82" spans="1:7" s="38" customFormat="1" x14ac:dyDescent="0.3">
      <c r="A82" s="39"/>
      <c r="B82" s="40"/>
      <c r="C82" s="40"/>
      <c r="D82" s="36" t="s">
        <v>17</v>
      </c>
      <c r="E82" s="41">
        <f>SUM(E78)</f>
        <v>0</v>
      </c>
      <c r="F82" s="41">
        <f>SUM(F78)</f>
        <v>0</v>
      </c>
      <c r="G82" s="72">
        <f>+(G78+G79+G80)/(100/D81)</f>
        <v>0</v>
      </c>
    </row>
    <row r="83" spans="1:7" s="38" customFormat="1" x14ac:dyDescent="0.3">
      <c r="A83" s="85"/>
      <c r="B83" s="88"/>
      <c r="C83" s="26" t="s">
        <v>11</v>
      </c>
      <c r="D83" s="26" t="s">
        <v>32</v>
      </c>
      <c r="E83" s="27"/>
      <c r="F83" s="28"/>
      <c r="G83" s="59">
        <f>1*F83</f>
        <v>0</v>
      </c>
    </row>
    <row r="84" spans="1:7" s="38" customFormat="1" x14ac:dyDescent="0.3">
      <c r="A84" s="86"/>
      <c r="B84" s="86"/>
      <c r="C84" s="26" t="s">
        <v>12</v>
      </c>
      <c r="D84" s="26" t="s">
        <v>14</v>
      </c>
      <c r="E84" s="29"/>
      <c r="F84" s="29"/>
      <c r="G84" s="59">
        <f>1*F83</f>
        <v>0</v>
      </c>
    </row>
    <row r="85" spans="1:7" s="38" customFormat="1" x14ac:dyDescent="0.3">
      <c r="A85" s="86"/>
      <c r="B85" s="86"/>
      <c r="C85" s="31" t="s">
        <v>13</v>
      </c>
      <c r="D85" s="31" t="s">
        <v>33</v>
      </c>
      <c r="E85" s="32"/>
      <c r="F85" s="29"/>
      <c r="G85" s="59">
        <f>0.1*F83*E83</f>
        <v>0</v>
      </c>
    </row>
    <row r="86" spans="1:7" s="38" customFormat="1" x14ac:dyDescent="0.3">
      <c r="A86" s="87"/>
      <c r="B86" s="87"/>
      <c r="C86" s="60" t="s">
        <v>29</v>
      </c>
      <c r="D86" s="27">
        <v>100</v>
      </c>
      <c r="E86" s="53"/>
      <c r="F86" s="29"/>
      <c r="G86" s="59"/>
    </row>
    <row r="87" spans="1:7" s="38" customFormat="1" x14ac:dyDescent="0.3">
      <c r="A87" s="34"/>
      <c r="B87" s="35"/>
      <c r="C87" s="35"/>
      <c r="D87" s="36" t="s">
        <v>17</v>
      </c>
      <c r="E87" s="37">
        <f>SUM(E83)</f>
        <v>0</v>
      </c>
      <c r="F87" s="37">
        <f>SUM(F83)</f>
        <v>0</v>
      </c>
      <c r="G87" s="72">
        <f>+(G83+G84+G85)/(100/D86)</f>
        <v>0</v>
      </c>
    </row>
    <row r="88" spans="1:7" s="38" customFormat="1" x14ac:dyDescent="0.3">
      <c r="A88" s="85"/>
      <c r="B88" s="88"/>
      <c r="C88" s="26" t="s">
        <v>11</v>
      </c>
      <c r="D88" s="26" t="s">
        <v>32</v>
      </c>
      <c r="E88" s="27"/>
      <c r="F88" s="27"/>
      <c r="G88" s="59">
        <f>1*F88</f>
        <v>0</v>
      </c>
    </row>
    <row r="89" spans="1:7" s="38" customFormat="1" x14ac:dyDescent="0.3">
      <c r="A89" s="86"/>
      <c r="B89" s="86"/>
      <c r="C89" s="26" t="s">
        <v>12</v>
      </c>
      <c r="D89" s="26" t="s">
        <v>14</v>
      </c>
      <c r="E89" s="29"/>
      <c r="F89" s="29"/>
      <c r="G89" s="59">
        <f>1*F88</f>
        <v>0</v>
      </c>
    </row>
    <row r="90" spans="1:7" s="38" customFormat="1" x14ac:dyDescent="0.3">
      <c r="A90" s="86"/>
      <c r="B90" s="86"/>
      <c r="C90" s="31" t="s">
        <v>13</v>
      </c>
      <c r="D90" s="31" t="s">
        <v>33</v>
      </c>
      <c r="E90" s="32"/>
      <c r="F90" s="29"/>
      <c r="G90" s="59">
        <f>0.1*F88*E88</f>
        <v>0</v>
      </c>
    </row>
    <row r="91" spans="1:7" s="38" customFormat="1" x14ac:dyDescent="0.3">
      <c r="A91" s="87"/>
      <c r="B91" s="87"/>
      <c r="C91" s="60" t="s">
        <v>29</v>
      </c>
      <c r="D91" s="27">
        <v>100</v>
      </c>
      <c r="E91" s="33"/>
      <c r="F91" s="29"/>
      <c r="G91" s="59"/>
    </row>
    <row r="92" spans="1:7" s="38" customFormat="1" x14ac:dyDescent="0.3">
      <c r="A92" s="39"/>
      <c r="B92" s="40"/>
      <c r="C92" s="40"/>
      <c r="D92" s="36" t="s">
        <v>17</v>
      </c>
      <c r="E92" s="37">
        <f>SUM(E88)</f>
        <v>0</v>
      </c>
      <c r="F92" s="37">
        <f>SUM(F88)</f>
        <v>0</v>
      </c>
      <c r="G92" s="72">
        <f>+(G88+G89+G90)/(100/D91)</f>
        <v>0</v>
      </c>
    </row>
    <row r="93" spans="1:7" ht="18" x14ac:dyDescent="0.35">
      <c r="B93" s="78">
        <f>+C6</f>
        <v>0</v>
      </c>
      <c r="C93" s="42"/>
      <c r="D93" s="43" t="s">
        <v>31</v>
      </c>
      <c r="E93" s="44">
        <f>+E77+E82+E87++E92</f>
        <v>0</v>
      </c>
      <c r="F93" s="44">
        <f>+F77+F82+F87++F92</f>
        <v>0</v>
      </c>
      <c r="G93" s="44">
        <f>+G77+G82+G87++G92</f>
        <v>0</v>
      </c>
    </row>
    <row r="94" spans="1:7" s="58" customFormat="1" ht="18" x14ac:dyDescent="0.35">
      <c r="C94" s="42"/>
      <c r="D94" s="67"/>
      <c r="E94" s="63"/>
      <c r="F94" s="63"/>
      <c r="G94" s="63"/>
    </row>
    <row r="95" spans="1:7" s="58" customFormat="1" ht="18" x14ac:dyDescent="0.35">
      <c r="C95" s="42"/>
      <c r="D95" s="67"/>
      <c r="E95" s="63"/>
      <c r="F95" s="63"/>
      <c r="G95" s="63"/>
    </row>
    <row r="96" spans="1:7" s="58" customFormat="1" ht="18" x14ac:dyDescent="0.35">
      <c r="C96" s="42"/>
      <c r="D96" s="67"/>
      <c r="E96" s="63"/>
      <c r="F96" s="63"/>
      <c r="G96" s="63"/>
    </row>
    <row r="97" spans="1:7" s="58" customFormat="1" ht="18" x14ac:dyDescent="0.35">
      <c r="C97" s="42"/>
      <c r="D97" s="67"/>
      <c r="E97" s="63"/>
      <c r="F97" s="63"/>
      <c r="G97" s="63"/>
    </row>
    <row r="98" spans="1:7" s="58" customFormat="1" ht="18" x14ac:dyDescent="0.35">
      <c r="C98" s="42"/>
      <c r="D98" s="67"/>
      <c r="E98" s="63"/>
      <c r="F98" s="63"/>
      <c r="G98" s="63"/>
    </row>
    <row r="99" spans="1:7" s="58" customFormat="1" ht="18" x14ac:dyDescent="0.35">
      <c r="C99" s="42"/>
      <c r="D99" s="67"/>
      <c r="E99" s="63"/>
      <c r="F99" s="63"/>
      <c r="G99" s="63"/>
    </row>
    <row r="100" spans="1:7" ht="18" x14ac:dyDescent="0.35">
      <c r="A100" s="10" t="s">
        <v>45</v>
      </c>
      <c r="G100" s="5" t="s">
        <v>50</v>
      </c>
    </row>
    <row r="101" spans="1:7" x14ac:dyDescent="0.3">
      <c r="A101" s="46" t="s">
        <v>2</v>
      </c>
      <c r="B101" s="21" t="s">
        <v>3</v>
      </c>
      <c r="C101" s="20" t="s">
        <v>4</v>
      </c>
      <c r="D101" s="21" t="s">
        <v>5</v>
      </c>
      <c r="E101" s="20"/>
      <c r="F101" s="21" t="s">
        <v>10</v>
      </c>
      <c r="G101" s="22" t="s">
        <v>6</v>
      </c>
    </row>
    <row r="102" spans="1:7" x14ac:dyDescent="0.3">
      <c r="A102" s="47"/>
      <c r="B102" s="48"/>
      <c r="C102" s="49"/>
      <c r="D102" s="48"/>
      <c r="E102" s="23"/>
      <c r="F102" s="24" t="s">
        <v>19</v>
      </c>
      <c r="G102" s="25" t="s">
        <v>7</v>
      </c>
    </row>
    <row r="103" spans="1:7" x14ac:dyDescent="0.3">
      <c r="A103" s="85"/>
      <c r="B103" s="88"/>
      <c r="C103" s="50" t="s">
        <v>18</v>
      </c>
      <c r="D103" s="51" t="s">
        <v>34</v>
      </c>
      <c r="E103" s="52"/>
      <c r="F103" s="27"/>
      <c r="G103" s="59">
        <f>F103*1.5</f>
        <v>0</v>
      </c>
    </row>
    <row r="104" spans="1:7" x14ac:dyDescent="0.3">
      <c r="A104" s="87"/>
      <c r="B104" s="87"/>
      <c r="C104" s="26" t="s">
        <v>29</v>
      </c>
      <c r="D104" s="27">
        <v>100</v>
      </c>
      <c r="E104" s="53"/>
      <c r="F104" s="29"/>
      <c r="G104" s="59"/>
    </row>
    <row r="105" spans="1:7" x14ac:dyDescent="0.3">
      <c r="A105" s="39"/>
      <c r="B105" s="40"/>
      <c r="C105" s="40"/>
      <c r="D105" s="40"/>
      <c r="E105" s="51"/>
      <c r="F105" s="54" t="s">
        <v>17</v>
      </c>
      <c r="G105" s="73">
        <f>+(G103)/(100/D104)</f>
        <v>0</v>
      </c>
    </row>
    <row r="106" spans="1:7" s="38" customFormat="1" x14ac:dyDescent="0.3">
      <c r="A106" s="85"/>
      <c r="B106" s="88"/>
      <c r="C106" s="50" t="s">
        <v>18</v>
      </c>
      <c r="D106" s="51" t="s">
        <v>34</v>
      </c>
      <c r="E106" s="52"/>
      <c r="F106" s="27"/>
      <c r="G106" s="59">
        <f>F106*1.5</f>
        <v>0</v>
      </c>
    </row>
    <row r="107" spans="1:7" s="38" customFormat="1" x14ac:dyDescent="0.3">
      <c r="A107" s="87"/>
      <c r="B107" s="87"/>
      <c r="C107" s="26" t="s">
        <v>29</v>
      </c>
      <c r="D107" s="27">
        <v>100</v>
      </c>
      <c r="E107" s="53"/>
      <c r="F107" s="29"/>
      <c r="G107" s="59"/>
    </row>
    <row r="108" spans="1:7" s="38" customFormat="1" x14ac:dyDescent="0.3">
      <c r="A108" s="39"/>
      <c r="B108" s="40"/>
      <c r="C108" s="40"/>
      <c r="D108" s="40"/>
      <c r="E108" s="51"/>
      <c r="F108" s="54" t="s">
        <v>17</v>
      </c>
      <c r="G108" s="73">
        <f>+(G106)/(100/D107)</f>
        <v>0</v>
      </c>
    </row>
    <row r="109" spans="1:7" s="38" customFormat="1" x14ac:dyDescent="0.3">
      <c r="A109" s="85"/>
      <c r="B109" s="88"/>
      <c r="C109" s="50" t="s">
        <v>18</v>
      </c>
      <c r="D109" s="51" t="s">
        <v>34</v>
      </c>
      <c r="E109" s="52"/>
      <c r="F109" s="27"/>
      <c r="G109" s="59">
        <f>F109*1.5</f>
        <v>0</v>
      </c>
    </row>
    <row r="110" spans="1:7" s="38" customFormat="1" x14ac:dyDescent="0.3">
      <c r="A110" s="87"/>
      <c r="B110" s="87"/>
      <c r="C110" s="26" t="s">
        <v>29</v>
      </c>
      <c r="D110" s="27">
        <v>100</v>
      </c>
      <c r="E110" s="53"/>
      <c r="F110" s="29"/>
      <c r="G110" s="59"/>
    </row>
    <row r="111" spans="1:7" s="38" customFormat="1" x14ac:dyDescent="0.3">
      <c r="A111" s="39"/>
      <c r="B111" s="40"/>
      <c r="C111" s="40"/>
      <c r="D111" s="40"/>
      <c r="E111" s="51"/>
      <c r="F111" s="54" t="s">
        <v>17</v>
      </c>
      <c r="G111" s="73">
        <f>+(G109)/(100/D110)</f>
        <v>0</v>
      </c>
    </row>
    <row r="112" spans="1:7" s="38" customFormat="1" ht="18" x14ac:dyDescent="0.35">
      <c r="E112" s="64" t="s">
        <v>35</v>
      </c>
      <c r="F112" s="65"/>
      <c r="G112" s="66">
        <f>+G105+G108+G111</f>
        <v>0</v>
      </c>
    </row>
    <row r="113" spans="5:7" s="38" customFormat="1" ht="18" x14ac:dyDescent="0.35">
      <c r="E113" s="61"/>
      <c r="F113" s="63"/>
      <c r="G113" s="62"/>
    </row>
  </sheetData>
  <sheetProtection selectLockedCells="1"/>
  <mergeCells count="51">
    <mergeCell ref="C56:C57"/>
    <mergeCell ref="C52:C53"/>
    <mergeCell ref="B52:B54"/>
    <mergeCell ref="B56:B58"/>
    <mergeCell ref="A20:A24"/>
    <mergeCell ref="B20:B24"/>
    <mergeCell ref="A26:A30"/>
    <mergeCell ref="B26:B30"/>
    <mergeCell ref="A32:A36"/>
    <mergeCell ref="B32:B36"/>
    <mergeCell ref="A106:A107"/>
    <mergeCell ref="B106:B107"/>
    <mergeCell ref="A52:A54"/>
    <mergeCell ref="A56:A58"/>
    <mergeCell ref="A38:A42"/>
    <mergeCell ref="B38:B42"/>
    <mergeCell ref="A88:A91"/>
    <mergeCell ref="B88:B91"/>
    <mergeCell ref="A103:A104"/>
    <mergeCell ref="B103:B104"/>
    <mergeCell ref="A78:A81"/>
    <mergeCell ref="B78:B81"/>
    <mergeCell ref="C64:C65"/>
    <mergeCell ref="A60:A62"/>
    <mergeCell ref="A64:A66"/>
    <mergeCell ref="B60:B62"/>
    <mergeCell ref="B73:B76"/>
    <mergeCell ref="B64:B66"/>
    <mergeCell ref="A73:A76"/>
    <mergeCell ref="C71:C72"/>
    <mergeCell ref="A109:A110"/>
    <mergeCell ref="B109:B110"/>
    <mergeCell ref="A4:G4"/>
    <mergeCell ref="A1:G1"/>
    <mergeCell ref="A2:G2"/>
    <mergeCell ref="B14:B18"/>
    <mergeCell ref="A14:A18"/>
    <mergeCell ref="A12:A13"/>
    <mergeCell ref="B12:B13"/>
    <mergeCell ref="C12:C13"/>
    <mergeCell ref="D12:D13"/>
    <mergeCell ref="E7:G7"/>
    <mergeCell ref="C5:D5"/>
    <mergeCell ref="C6:D6"/>
    <mergeCell ref="E8:G8"/>
    <mergeCell ref="C60:C61"/>
    <mergeCell ref="D71:D72"/>
    <mergeCell ref="A71:A72"/>
    <mergeCell ref="B71:B72"/>
    <mergeCell ref="A83:A86"/>
    <mergeCell ref="B83:B86"/>
  </mergeCells>
  <phoneticPr fontId="2" type="noConversion"/>
  <dataValidations count="14">
    <dataValidation allowBlank="1" showInputMessage="1" showErrorMessage="1" prompt="เฉพาะหน่วยกิตบรรยายเท่านั้น" sqref="F14 F20 F26 F32 F38"/>
    <dataValidation allowBlank="1" showInputMessage="1" showErrorMessage="1" prompt="จำนวนนักศึกษาทั้งหมด ที่ลงเรียนรายวิชานี้" sqref="E14 E20 E26 E32 E38"/>
    <dataValidation allowBlank="1" showInputMessage="1" showErrorMessage="1" prompt="จำนวนชั่วโมงที่สอนต่อสัปดาห์ (ตามตารางสอน)" sqref="F52 F56 F60 F64"/>
    <dataValidation allowBlank="1" showInputMessage="1" showErrorMessage="1" prompt="100 หารจำนวนผู้ร่วมสอนในรายวิชานั้นๆ_x000a_" sqref="D18"/>
    <dataValidation allowBlank="1" showInputMessage="1" showErrorMessage="1" prompt="ใส่รหัสวิชาให้ถูกต้องตามตารางสอนรายบุคคล" sqref="A14:A18 A20:A24 A26:A30 A32:A36 A38:A42"/>
    <dataValidation allowBlank="1" showInputMessage="1" showErrorMessage="1" prompt="ใส่ชื่อวิชาให้ถูกต้อง ตามตารางสอนรายบุคคล" sqref="B14:B18 B20:B24 B26:B30 B32:B36 B38:B42 B73:B76 B78:B81 B83:B86 B88:B91"/>
    <dataValidation allowBlank="1" showInputMessage="1" showErrorMessage="1" prompt="ใส่รหัสวิชาให้ถูกต้อง ตามตารางสอนรายบุคคล" sqref="A52:A54 A56:A58 A60:A62 A64:A66 A73:A76 A78:A81 A83:A86 A88:A91"/>
    <dataValidation allowBlank="1" showInputMessage="1" showErrorMessage="1" prompt="ใส่ชื่อวิชาให้ถูกต้องตามตารางสอนรายบุคคล" sqref="B52:B54 B56:B58 B60:B62 B64:B66"/>
    <dataValidation allowBlank="1" showInputMessage="1" showErrorMessage="1" prompt="ใส่ช่วงระยะเวลาในแต่ละช่วง ปีงบประมาณหนึ่งๆ จะมี 2 ช่วง คือ_x000a_ช่วงที่ 1 ตั้งแต่วันที่ 1 ตุลาคม - 31 มีนาคม ของปีถัดไป_x000a_ช่วงที่ 2 ตั้งแต่วันที่ 1 เมษายน - 30 กันยายน ของปีนั้นๆ" sqref="E8:G8"/>
    <dataValidation allowBlank="1" showInputMessage="1" showErrorMessage="1" prompt="จำนวนนักศึกษา ระดับปริญญาโททั้งหมด ที่ลงเรียนรายวิชานี้" sqref="E73 E78 E83 E88"/>
    <dataValidation allowBlank="1" showInputMessage="1" showErrorMessage="1" prompt="เฉพาะหน่วยกิตบรรยาย เท่านั้น" sqref="F73 F78 F83 F88"/>
    <dataValidation allowBlank="1" showInputMessage="1" showErrorMessage="1" prompt="ต้องใส่ จำนวนรวมคาบบรรยายที่สอนรายวิชานี้ทั้งสัปดาห์ (ตามตารางสอน)" sqref="D16 D22 D28 D34 D40"/>
    <dataValidation allowBlank="1" showInputMessage="1" showErrorMessage="1" prompt="จำนวนชั่วโมงที่สอนปฏิบัติ รายวิชานี้ต่อสัปดาห์" sqref="F103 F106 F109"/>
    <dataValidation allowBlank="1" showInputMessage="1" showErrorMessage="1" prompt="จำนวนนักศึกษารายวิชานี้ ที่เกินจาก 15 คนต่อกลุ่ม มีจำนวนกี่คน_x000a_(กรณีในหนึ่งสัปดาห์สอนรายวิชานี้หลายกลุ่ม ให้เอา (จำนวนนักศึกษาทั้งหมด) ลบด้วย (15 คูณด้วยจำนวนกลุ่ม) ได้จำนวนเท่าไหร่ จึงจะนำลงกรอกในช่องนี้)_x000a_" sqref="E53 E57 E61 E65"/>
  </dataValidations>
  <pageMargins left="0.34" right="0.3" top="0.51" bottom="0.47" header="0.25" footer="0.2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แบบกรอกข้อมูล</vt:lpstr>
    </vt:vector>
  </TitlesOfParts>
  <Company>Your Organization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Windows User</cp:lastModifiedBy>
  <cp:lastPrinted>2021-01-07T08:42:32Z</cp:lastPrinted>
  <dcterms:created xsi:type="dcterms:W3CDTF">2010-04-19T03:36:04Z</dcterms:created>
  <dcterms:modified xsi:type="dcterms:W3CDTF">2022-02-03T13:32:25Z</dcterms:modified>
</cp:coreProperties>
</file>