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ข้อตกลง 1 เม.ย. 64\แบบสรุป ขึ้นเวป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รร.ทท" sheetId="14" r:id="rId2"/>
  </sheets>
  <definedNames>
    <definedName name="_xlnm.Print_Titles" localSheetId="1">รร.ทท!$5:$6</definedName>
  </definedNames>
  <calcPr calcId="152511"/>
</workbook>
</file>

<file path=xl/calcChain.xml><?xml version="1.0" encoding="utf-8"?>
<calcChain xmlns="http://schemas.openxmlformats.org/spreadsheetml/2006/main">
  <c r="I54" i="14" l="1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H9" i="1" l="1"/>
  <c r="H58" i="14" l="1"/>
  <c r="I57" i="14" l="1"/>
  <c r="I56" i="14"/>
  <c r="H55" i="14"/>
  <c r="I58" i="14" l="1"/>
  <c r="F8" i="1" s="1"/>
  <c r="H8" i="1" s="1"/>
  <c r="H10" i="1" s="1"/>
  <c r="I59" i="14" l="1"/>
</calcChain>
</file>

<file path=xl/sharedStrings.xml><?xml version="1.0" encoding="utf-8"?>
<sst xmlns="http://schemas.openxmlformats.org/spreadsheetml/2006/main" count="315" uniqueCount="280">
  <si>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</si>
  <si>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</si>
  <si>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</si>
  <si>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</si>
  <si>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</si>
  <si>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</si>
  <si>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</si>
  <si>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</si>
  <si>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</si>
  <si>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</si>
  <si>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</si>
  <si>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</si>
  <si>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</si>
  <si>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</si>
  <si>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</si>
  <si>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</si>
  <si>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</si>
  <si>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</si>
  <si>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</si>
  <si>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</si>
  <si>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</si>
  <si>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</si>
  <si>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</si>
  <si>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</si>
  <si>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</si>
  <si>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</si>
  <si>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</si>
  <si>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</si>
  <si>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</si>
  <si>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</si>
  <si>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</si>
  <si>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</si>
  <si>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</si>
  <si>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</si>
  <si>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</si>
  <si>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</si>
  <si>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</si>
  <si>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</si>
  <si>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</si>
  <si>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</si>
  <si>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</si>
  <si>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</si>
  <si>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</si>
  <si>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</si>
  <si>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</si>
  <si>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>เป็นกรรมการดำเนินโครงการอย่างน้อย 3 โครงการ</t>
  </si>
  <si>
    <t>-</t>
  </si>
  <si>
    <t xml:space="preserve">องค์ประกอบที่ ๑  ด้านผลสัมฤทธิ์ของงาน </t>
  </si>
  <si>
    <t>มคอ.3 
โดยต้องครบทุกรายวิชา</t>
  </si>
  <si>
    <t>มคอ.3 
และสื่อการสอน โดยต้องครบทุกรายวิชา</t>
  </si>
  <si>
    <t>มคอ.3 
และสื่อการสอน และเอกสารประกอบการสอน/หรือเอกสารคำสอนโดยต้องครบทุกรายวิชา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</si>
  <si>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  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</si>
  <si>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รวมทั้งมีการประเมินผลโดยผู้สอนผ่านระบบ      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</si>
  <si>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</si>
  <si>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</si>
  <si>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</si>
  <si>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</si>
  <si>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</si>
  <si>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</si>
  <si>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</si>
  <si>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</si>
  <si>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</si>
  <si>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</si>
  <si>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5,000-20,000</t>
  </si>
  <si>
    <t>ตั้งแต่ 
20,001-40,000</t>
  </si>
  <si>
    <t>ตั้งแต่ 
40,001-60,000</t>
  </si>
  <si>
    <t>ตั้งแต่ 
60,001-80,000</t>
  </si>
  <si>
    <t>4.2 การเป็นกรรมการที่ปรึกษา/กรรมการผู้ทรงคุณวุฒิ/วิทยากร ทางด้านทำนุบำรุงอนุรักษ์ ศิลปวัฒนธรรมและสิ่งแวดล้อม</t>
  </si>
  <si>
    <t>4.3 การบูรณาการทำนุบำรุงอนุรักษ์ ศิลปวัฒนธรรมและสิ่งแวดล้อมกับการเรียนการสอน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</si>
  <si>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</si>
  <si>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</si>
  <si>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</si>
  <si>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</si>
  <si>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เป็นกรรมการดำเนินโครงการอย่างน้อย1- 2 โครงการ</t>
  </si>
  <si>
    <t>5.2 งานที่ได้รับแต่งตั้งตามคำสั่งของวิทยาเขต/มหาวิทยาลัย</t>
  </si>
  <si>
    <t>เป็นกรรมการมากกว่า 4 งานขึ้นไปหรือปฏิบัติงานในส่วนงานอื่นที่ได้รับมอบหมาย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</si>
  <si>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</si>
  <si>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</si>
  <si>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</si>
  <si>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</si>
  <si>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</si>
  <si>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 ด้าน</t>
  </si>
  <si>
    <t>2 ด้าน</t>
  </si>
  <si>
    <t xml:space="preserve">3 ด้าน </t>
  </si>
  <si>
    <t>4 ด้าน</t>
  </si>
  <si>
    <t>1.2 นวัตกรรมหรืองานสร้างสรรค์ของผู้เรียนนำไปใช้ประโยชน์ต่อสังคม</t>
  </si>
  <si>
    <t>จัดเตรียม</t>
  </si>
  <si>
    <t>มี</t>
  </si>
  <si>
    <t>มีและนำไปใช้ประโยชน์</t>
  </si>
  <si>
    <t>1.3 ร้อยละของผู้สอนที่สอบผ่านสมรรถนะด้านภาษาอังกฤษที่มหาวิทยาลัยกำหนด(เพิ่มขึ้นจากปีที่ผ่านมา)</t>
  </si>
  <si>
    <t>มีการพัฒนา
ตนเองผ่านระบบ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</si>
  <si>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</si>
  <si>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</si>
  <si>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</si>
  <si>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</si>
  <si>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</si>
  <si>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</si>
  <si>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</si>
  <si>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</si>
  <si>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3.1 ผลงงานบริการวิชาการที่บูรณาการกับการเรียนการสอนและพันธกิจอื่นอย่างน้อยอีก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</si>
  <si>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มีรายได้จากการให้บริการวิชาการที่ก่อให้เกิดรายได้เพิ่มขึ้น</t>
  </si>
  <si>
    <t>มีรายได้</t>
  </si>
  <si>
    <t>เพิ่มขึ้น 1-5 %</t>
  </si>
  <si>
    <t>มากกว่า 5%</t>
  </si>
  <si>
    <t>4. ตัวชี้วัดด้านกลยุทธ์(ด้านทำนุบำรุงศิลปวัฒนธรรม และสิ่งแวดล้อม)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</si>
  <si>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</si>
  <si>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</si>
  <si>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</si>
  <si>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
นินการตกลงกับผู้ถูกประเมิน
(ซึ่งคณะสามารถประเมินผลได้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</si>
  <si>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</si>
  <si>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</si>
  <si>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</si>
  <si>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</si>
  <si>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</si>
  <si>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</si>
  <si>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</si>
  <si>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</si>
  <si>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</si>
  <si>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</si>
  <si>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</si>
  <si>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</si>
  <si>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</si>
  <si>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</si>
  <si>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</si>
  <si>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</si>
  <si>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t>เป็นวิทยากร/ที่ปรึกษา/ กรรมการ ผู้ทรงคุณวุฒิ ภายในหน่วยงาน จำนวน ๑ โครงการ</t>
  </si>
  <si>
    <t> เป็นวิทยากร/ที่ปรึกษา/ กรรมการ ผู้ทรงคุณวุฒิ ภายในหน่วยงาน มากกว่าจำนวน ๑ โครงการ</t>
  </si>
  <si>
    <t> เป็นวิทยากร/ที่ปรึกษา/ กรรมการ ผู้ทรงคุณวุฒิ ภายนอกหน่วยงาน จำนวน ๑ โครงการ</t>
  </si>
  <si>
    <t> เป็นวิทยากร/ที่ปรึกษา/ กรรมการ ผู้ทรงคุณวุฒิ ภายนอกหน่วยงาน จำนวน ๒ โครงการ</t>
  </si>
  <si>
    <t> เป็นวิทยากร/ที่ปรึกษา/ กรรมการ ผู้ทรงคุณวุฒิ ภายนอกหน่วยงาน มากกว่า จำนวน ๒ โครงการ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</si>
  <si>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</si>
  <si>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</si>
  <si>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</si>
  <si>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</si>
  <si>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</si>
  <si>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</si>
  <si>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</si>
  <si>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</si>
  <si>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</si>
  <si>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</si>
  <si>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</si>
  <si>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 ตั้งแต่
อ. : 0.2
ผศ. : 0.4
รศ.  : 0.4</t>
  </si>
  <si>
    <t>ผลรวมคะแนนการเผยแพร่ผลงานทางวิชาการตามเกณฑ์การประกันคุณภาพ ตั้งแต่
อ. : 0.4
ผศ. : 0.6
รศ.  : 0.6</t>
  </si>
  <si>
    <t>ผลรวมคะแนนการเผยแพร่ผลงานทางวิชาการตามเกณฑ์การประกันคุณภาพ ตั้งแต่
อ. : 0.6
ผศ. : 0.8
รศ.  : 0.8</t>
  </si>
  <si>
    <t>ผลรวมคะแนนการเผยแพร่ผลงานทางวิชาการตามเกณฑ์การประกันคุณภาพ ตั้งแต่
อ. : 0.8
ผศ. : 1.0
รศ.  : 1.0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</si>
  <si>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</si>
  <si>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</si>
  <si>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</si>
  <si>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</si>
  <si>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</si>
  <si>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</si>
  <si>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</si>
  <si>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</si>
  <si>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</si>
  <si>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</si>
  <si>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</si>
  <si>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</si>
  <si>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</si>
  <si>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</si>
  <si>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>1 หลักสูตร</t>
  </si>
  <si>
    <t>2 หลักสูตร</t>
  </si>
  <si>
    <t xml:space="preserve"> 3 หลักสูตรขึ้นไป/
เป็นวิทยากร จำนวน 1 หลักสูตร/
ฝังตัวในสถานประกอบการ
อย่างน้อย 1 เดือน
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</si>
  <si>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</si>
  <si>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</si>
  <si>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</si>
  <si>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</si>
  <si>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</si>
  <si>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</si>
  <si>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</si>
  <si>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</si>
  <si>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</si>
  <si>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>1-2 รายการ</t>
  </si>
  <si>
    <t xml:space="preserve">3-4 รายการ </t>
  </si>
  <si>
    <t>5 รายการขึ้นไป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</si>
  <si>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</si>
  <si>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</si>
  <si>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</si>
  <si>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</si>
  <si>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</si>
  <si>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</si>
  <si>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</si>
  <si>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</si>
  <si>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</si>
  <si>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</si>
  <si>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</si>
  <si>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</si>
  <si>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>ให้ความร่วมมือในการปฏิบัติงานร่วมกับหลักสูตรฯและสาขาฯ ต่ำกว่าร้อยละ 60</t>
  </si>
  <si>
    <t>ให้ความร่วมมือในการปฏิบัติงานร่วมกับหลักสูตรฯและสาขาฯ อยู่ในช่วงร้อยละ 60-69</t>
  </si>
  <si>
    <t>1. ร้อยละของความร่วมมือในการปฏิบัติงานร่วมกับหลักสูตรฯและสาขาฯ (พิจารณาจากการให้ความร่วมมือของบุคลากรในหลักสูตรฯและสาขาฯ เช่น การเข้าร่วมประชุม, การเข้าร่วมทำกิจกรรมในโครงการต่างๆ, การทำประกันคุณภาพการศึกษา, กิจกรรม 5 ส, การดูแลรับผิดชอบห้องเรียน ห้องปฏิบัติการและครุภัณฑ์, การพัฒนาและปรับปรุงหลักสูตร, การจัดการเรียนการสอนและการกำกับติดตามและดูแลนักศึกษาในความรับผิดชอบ ตลอดจนงานต่างๆ ที่หลักสูตรฯและสาขาฯ ขอความร่วมมือ เป็นต้น)</t>
  </si>
  <si>
    <t>ให้ความร่วมมือในการปฏิบัติงานร่วมกับหลักสูตรฯและสาขาฯ อยู่ในช่วงร้อยละ 70-79</t>
  </si>
  <si>
    <t>ให้ความร่วมมือในการปฏิบัติงานร่วมกับหลักสูตรฯและสาขาฯ อยู่ในช่วงร้อยละ 80-100</t>
  </si>
  <si>
    <t xml:space="preserve">2. ร้อยละผลสัมฤทธิ์ของงานที่ได้รับมอบหมายจากหลักสูตรฯและสาขาฯ (พิจารณาจากคุณภาพของงานที่ได้รับมอบหมาย เช่น
- ผลการปฏิบัติงานจากการเข้าร่วมทำกิจกรรมของโครงการที่ดำเนินการโดยหลักสูตรฯและสาขาฯ
-ผลการปฏิบัติงานในการกำกับดูแลห้องเรียน/ห้องปฏิบัติการ/ครุภัณฑ์/5 ส ของหลักสูตรฯ
-ผลการปฏิบัติงานในการจัดการเรียนการสอน เช่น การทำแผนการเรียนของนักศึกษาที่อยู่ในความรับผิดชอบ รวมถึงการแก้ไขปัญหาในการจัดการเรียนการสอน
-ผลการปฏิบัติงานในการเป็นผู้ฝึกสอน/ฝึกซ้อม/ส่งนักศึกษาเข้าร่วมแข่งขัน/เข้าประกวด
-ผลการปฏิบัติงานด้านอื่นๆ ที่มีผลทำให้การปฏิบัติงานของหลักสูตรฯและสาขาฯ ได้รับประโยชน์และสำเร็จลุล่วงไปได้ด้วยดี
</t>
  </si>
  <si>
    <t>ปฏิบัติงานครบถ้วนถูกต้องและตรงตามเวลาที่ได้รับมอบหมาย โดยมีคะแนนคุณภาพของงานต่ำกว่าร้อยละ 60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</si>
  <si>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60-69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</si>
  <si>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70-79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</si>
  <si>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80-100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</si>
  <si>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</si>
  <si>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</si>
  <si>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</si>
  <si>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</si>
  <si>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</si>
  <si>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</si>
  <si>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</si>
  <si>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</si>
  <si>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</si>
  <si>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</si>
  <si>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</si>
  <si>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</si>
  <si>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</si>
  <si>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</si>
  <si>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</si>
  <si>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</si>
  <si>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</si>
  <si>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</si>
  <si>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</si>
  <si>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</si>
  <si>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</si>
  <si>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</si>
  <si>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</si>
  <si>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</si>
  <si>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</si>
  <si>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</si>
  <si>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</si>
  <si>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</si>
  <si>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</si>
  <si>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</si>
  <si>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</si>
  <si>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</si>
  <si>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</si>
  <si>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</si>
  <si>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</si>
  <si>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</si>
  <si>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</si>
  <si>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</si>
  <si>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</si>
  <si>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</si>
  <si>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</si>
  <si>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</si>
  <si>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</si>
  <si>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</si>
  <si>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</si>
  <si>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</si>
  <si>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</si>
  <si>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</si>
  <si>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</si>
  <si>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</si>
  <si>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</si>
  <si>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(สำหรับสาขาการโรงแรมและการท่องเที่ยว)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</si>
  <si>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</t>
  </si>
  <si>
    <t>อัตราร้อยละที่จะเลื่อนเงินเดือนลง 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</si>
  <si>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แบบสรุปคะแนนการประเมินผลการปฏิบัติราชการ</t>
  </si>
  <si>
    <t>มีสัดส่วนร่วมในโครงการวิจัยรวมกัน ไม่น้อยกว่าร้อยละ
อ.  5-20
ผศ. 21-40
รศ.21-40
หรือได้รับ งปม.ทุนวิจัยรวมกันทุกโครงการ/คน
ด้านวิทย์ : ตั้งแต่ 40,000-49,999 บาท
ด้านสังคม : ตั้งแต่ 5,000-14,999 บาท</t>
  </si>
  <si>
    <t>ผ่านสมรรถนะ 1 ระดับ</t>
  </si>
  <si>
    <t>ผ่านสมรรถนะเพิ่มขึ้นมากกว่า 1 ระดับ หรือผ่าน Post test ระดับ B 2.1</t>
  </si>
  <si>
    <t>ผ่าน Post test ระดับ B 2.2</t>
  </si>
  <si>
    <t>ผ่าน Post test ตั้งแต่ระดับ    C1.1 ขึ้นไป</t>
  </si>
  <si>
    <t>4.1 นวัตกรรมที่เกี่ยวข้องกับทำนุบำรุงศิลป/วัฒนธรรม/ สิ่งแวดล้อม</t>
  </si>
  <si>
    <t>มีแต่อยู่ในช่วงการยื่นขอจดลิขสิทธิ์ หรืออนุสิทธิบัตร หรือสิทธิบัตร/นำเอาไปใช้ประโยชน์เชิงชุมชนหรือสังคม</t>
  </si>
  <si>
    <t>มีนวัตกรรมที่ได้รับรองทรัพย์สินทางปัญญา คือได้รับลิขสิทธิ์ หรือนุสิทธิบัตร หรือสิทธิบัตร</t>
  </si>
  <si>
    <t>4.2 นวัตกรรมที่ผลักดันให้เกิดการพัฒนาตามองค์ประกอบของ Green Campus (ใช้ได้สองรอบการประเมิน)</t>
  </si>
  <si>
    <t>ยื่นขอจดลิขสิทธิ์ หรือ        อนุสิทธิบัตร หรือสิทธิบัตร</t>
  </si>
  <si>
    <t>ผลสัมฤทธิ์ของงานที่หน่วยงานกำหนด  (..3๐%)***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</si>
  <si>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  ค่าเป้าหมาย ได้รับการแต่งตั้งตำแหน่งทางวิชาการ/มีวุฒิการศึกษาสูงขึ้น
  1.2 มีงบวิจัย/โครงการบริการวิชาการ ที่ได้รับสนับสนุนงบประมาณจากหน่วยงานภายนอก/ผู้รับผิดชอบโครงการ U2T
      (1 งานวิจัย/โครงการบริการวิชาการ นับได้ 1 รอบการประเมิน นับรอบที่เซ็นสัญญา)
      ค่าเป้าหมาย มากกว่าหรือเท่ากับ 150,000 บาท 
  1.3 มีรายได้โครงการบริการวิชาการที่ก่อให้เกิดรายได้กับคณะฯ /หลักสูตรระยะสั้น  
       (รายได้สามารถนับรวมได้หลายโครงการ)
      ค่าเป้าหมาย  รายได้รวมต่อคน มากกว่าหรือเท่ากับ 30,000 บาท
  1.4 ตีพิมพ์บทความวิจัย/บทความทางวิชาการที่ตีพิมพ์ในวารสารระดับชาติอยู่ในฐาน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2 ผลงาน หรือ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</si>
  <si>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  ค่าเป้าหมาย  จำนวน 1 เล่ม
 1.6 เป็นผู้รับผิดชอบ หลักสูตร  non degree ที่สามารถเปิด      
      รับสมัคร มีการเรียนการสอนและสามารถเทียบโอน
      ประสบการณ์ได้
      ค่าเป้าหมาย  จำนวน 1 หลักสูตร
 1.7 ได้รับการจดอนุสิทธิบัตร/สิทธิบัตร
     ค่าเป้าหมาย  จำนวน 1 ผลงาน (นับได้ทุกคนที่มีชื่อและ    นับได้ 1 รอบการประเมิน)
1.8 ตัวชี้วัดอื่น ๆ (นอกเหนือจาก ข้อ 1.1-1.7) ให้ผู้รับการประเมินทำข้อตกลงกับคณบดีเพิ่มเติมได้ ภายในเดือนเมษายน 2564
หากมีตัวชี้วัดข้อใดข้อหนึ่ง ตั้งแต่ข้อ 1.1-1.8 จำนวน 1 ข้อ  จะได้คะแนน 30%
</t>
  </si>
  <si>
    <t xml:space="preserve">2. บุคลากรได้รับการฝึกอบรมด้านเทคโนโลยีดิจิทัล และการสื่อสาร หรือเป็นวิทยากรอบรมให้บุคลากรในคณะ  หรือฝังตัวในสถานประกอบการ
</t>
  </si>
  <si>
    <t xml:space="preserve">
-อ. 25-28.9  
ผศ. 23-26.9  
รศ. 20-23.9   
</t>
  </si>
  <si>
    <t xml:space="preserve">
-อ. 29-32.9
ผศ. 27-30.9  
รศ. 24-27.9   
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</si>
  <si>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-อ. 33-36.9
ผศ.31-34.9  
รศ. 28-31.9   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</si>
  <si>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-อ. 37-40.9
ผศ. 35-38.9 
รศ. 32-35.9   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</si>
  <si>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-อ. มากกว่าหรือเท่ากับ 41
ผศ. มากกว่าหรือเท่ากับ 39 
รศ. มากกว่าหรือเท่ากับ 36 
</t>
  </si>
  <si>
    <t xml:space="preserve">4.การเตรียมข้อเสนอโครงการ                     (วิจัยและ/หรือบริการวิชาการ)                      เพื่อขอรับสนับสนุนงบประมาณ                         และต้องได้รับอนุมัติ  จากกรรมการผู้ทรงคุณวุฒิ 
หรือมีงานวิจัยร่วมกับเครือข่ายต่างประเทศ
(มีสัญญารับทุนวิจัยที่แสดงถึงความร่วมมือกับเครือข่ายต่างประเทศ/บทความวิจัยที่ตีพิมพ์แล้วร่วมกับเครือข่ายต่างประเทศ ) ใช้ 1 รอบการประเมิน
</t>
  </si>
  <si>
    <t>มีข้อเสนอโครงการ 
-มีงานวิจัย จำนวน 1 เรื่อง</t>
  </si>
  <si>
    <t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ฯลฯ</t>
  </si>
  <si>
    <t xml:space="preserve">6. ระดับคะแนนการประเมินการประกันคุณภาพตามเกณฑ์ (AUN QA)                 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
</t>
  </si>
  <si>
    <t>1 ระดับ</t>
  </si>
  <si>
    <t>2 ระดับ</t>
  </si>
  <si>
    <t>3 ระดับ</t>
  </si>
  <si>
    <t>4 ระดับ</t>
  </si>
  <si>
    <t>5-7 ระดับ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</si>
  <si>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ด้านงานพัสดุของคณะ/สาขา/หลักสูตร/กรรมการตีราคากลาง/กรรมการกำหนดราคากลาง/กรรมการแทงจำหน่ายพัสดุ ครุภัณฑ์
(เป็นกรรมการคุมงาน จำนวน 1 รายการ  ได้ 
 5 คะแนน)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</si>
</sst>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5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5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9" fillId="4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10" fillId="4" borderId="6" xfId="0" applyFont="1" applyFill="1" applyBorder="1" applyAlignment="1">
      <alignment horizontal="right" vertical="center"/>
    </xf>
    <xf numFmtId="0" fontId="9" fillId="0" borderId="4" xfId="0" applyFont="1" applyBorder="1" applyAlignment="1">
      <alignment vertical="top" wrapText="1"/>
    </xf>
    <xf numFmtId="0" fontId="7" fillId="2" borderId="0" xfId="0" applyFont="1" applyFill="1"/>
    <xf numFmtId="0" fontId="5" fillId="2" borderId="7" xfId="0" applyFont="1" applyFill="1" applyBorder="1"/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" fontId="10" fillId="4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59" fontId="14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3">
    <cellStyle name="Comma 2" xfId="2"/>
    <cellStyle name="Normal 2" xfId="1"/>
    <cellStyle name="ปกติ" xfId="0" builtinId="0"/>
  </cellStyles>
  <dxfs count="100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workbookViewId="0">
      <selection activeCell="F12" sqref="F12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11.8984375" style="20" customWidth="1"/>
    <col min="6" max="7" width="9.796875" style="20" customWidth="1"/>
    <col min="8" max="8" width="16.5" style="20" customWidth="1"/>
    <col min="9" max="16384" width="9" style="20"/>
  </cols>
  <sheetData>
    <row r="1" spans="1:8" ht="25.2" customHeight="1" x14ac:dyDescent="0.4">
      <c r="A1" s="60" t="s">
        <v>250</v>
      </c>
      <c r="B1" s="60"/>
      <c r="C1" s="60"/>
      <c r="D1" s="60"/>
      <c r="E1" s="60"/>
      <c r="F1" s="60"/>
      <c r="G1" s="60"/>
      <c r="H1" s="60"/>
    </row>
    <row r="2" spans="1:8" ht="25.2" customHeight="1" x14ac:dyDescent="0.4">
      <c r="A2" s="60" t="s">
        <v>247</v>
      </c>
      <c r="B2" s="60"/>
      <c r="C2" s="60"/>
      <c r="D2" s="60"/>
      <c r="E2" s="60"/>
      <c r="F2" s="60"/>
      <c r="G2" s="60"/>
      <c r="H2" s="60"/>
    </row>
    <row r="3" spans="1:8" ht="31.8" customHeight="1" x14ac:dyDescent="0.35">
      <c r="A3" s="58" t="s">
        <v>248</v>
      </c>
      <c r="B3" s="58"/>
      <c r="C3" s="58"/>
      <c r="D3" s="58"/>
      <c r="E3" s="58"/>
      <c r="F3" s="58"/>
      <c r="G3" s="58"/>
      <c r="H3" s="58"/>
    </row>
    <row r="4" spans="1:8" ht="8.4" customHeight="1" x14ac:dyDescent="0.35"/>
    <row r="5" spans="1:8" x14ac:dyDescent="0.35">
      <c r="A5" s="49" t="s">
        <v>240</v>
      </c>
      <c r="B5" s="50"/>
      <c r="C5" s="50"/>
      <c r="D5" s="50"/>
      <c r="E5" s="50"/>
    </row>
    <row r="6" spans="1:8" ht="11.25" customHeight="1" x14ac:dyDescent="0.35"/>
    <row r="7" spans="1:8" s="51" customFormat="1" ht="36" x14ac:dyDescent="0.35">
      <c r="A7" s="62" t="s">
        <v>0</v>
      </c>
      <c r="B7" s="62"/>
      <c r="C7" s="62"/>
      <c r="D7" s="62"/>
      <c r="E7" s="62"/>
      <c r="F7" s="22" t="s">
        <v>21</v>
      </c>
      <c r="G7" s="22" t="s">
        <v>22</v>
      </c>
      <c r="H7" s="22" t="s">
        <v>39</v>
      </c>
    </row>
    <row r="8" spans="1:8" s="51" customFormat="1" x14ac:dyDescent="0.35">
      <c r="A8" s="63" t="s">
        <v>239</v>
      </c>
      <c r="B8" s="63"/>
      <c r="C8" s="63"/>
      <c r="D8" s="63"/>
      <c r="E8" s="63"/>
      <c r="F8" s="53">
        <f>รร.ทท!I58</f>
        <v>0</v>
      </c>
      <c r="G8" s="54">
        <v>16</v>
      </c>
      <c r="H8" s="55">
        <f>F8*G8</f>
        <v>0</v>
      </c>
    </row>
    <row r="9" spans="1:8" s="51" customFormat="1" x14ac:dyDescent="0.35">
      <c r="A9" s="63" t="s">
        <v>241</v>
      </c>
      <c r="B9" s="63"/>
      <c r="C9" s="63"/>
      <c r="D9" s="63"/>
      <c r="E9" s="63"/>
      <c r="F9" s="53">
        <v>5</v>
      </c>
      <c r="G9" s="54">
        <v>4</v>
      </c>
      <c r="H9" s="55">
        <f>F9*G9</f>
        <v>20</v>
      </c>
    </row>
    <row r="10" spans="1:8" s="51" customFormat="1" ht="21" customHeight="1" x14ac:dyDescent="0.35">
      <c r="A10" s="61" t="s">
        <v>23</v>
      </c>
      <c r="B10" s="61"/>
      <c r="C10" s="61"/>
      <c r="D10" s="61"/>
      <c r="E10" s="61"/>
      <c r="F10" s="61"/>
      <c r="G10" s="61"/>
      <c r="H10" s="56">
        <f>H8+H9</f>
        <v>20</v>
      </c>
    </row>
    <row r="11" spans="1:8" ht="19.95" customHeight="1" x14ac:dyDescent="0.35">
      <c r="A11" s="59" t="s">
        <v>246</v>
      </c>
      <c r="B11" s="59"/>
      <c r="C11" s="59"/>
      <c r="D11" s="59"/>
      <c r="E11" s="59"/>
      <c r="F11" s="59"/>
      <c r="G11" s="59"/>
      <c r="H11" s="59"/>
    </row>
    <row r="12" spans="1:8" ht="19.95" customHeight="1" x14ac:dyDescent="0.35">
      <c r="A12" s="20" t="s">
        <v>245</v>
      </c>
    </row>
    <row r="13" spans="1:8" ht="19.95" customHeight="1" x14ac:dyDescent="0.35">
      <c r="A13" s="20" t="s">
        <v>243</v>
      </c>
    </row>
    <row r="14" spans="1:8" ht="19.95" customHeight="1" x14ac:dyDescent="0.35">
      <c r="A14" s="20" t="s">
        <v>244</v>
      </c>
    </row>
    <row r="15" spans="1:8" ht="19.95" customHeight="1" x14ac:dyDescent="0.35">
      <c r="A15" s="20" t="s">
        <v>249</v>
      </c>
    </row>
    <row r="16" spans="1:8" x14ac:dyDescent="0.35">
      <c r="A16" s="58" t="s">
        <v>24</v>
      </c>
      <c r="B16" s="58"/>
    </row>
    <row r="17" spans="1:8" x14ac:dyDescent="0.35">
      <c r="B17" s="19"/>
      <c r="C17" s="20" t="s">
        <v>25</v>
      </c>
      <c r="D17" s="20" t="s">
        <v>32</v>
      </c>
    </row>
    <row r="18" spans="1:8" x14ac:dyDescent="0.35">
      <c r="B18" s="19"/>
      <c r="C18" s="20" t="s">
        <v>26</v>
      </c>
      <c r="D18" s="20" t="s">
        <v>33</v>
      </c>
    </row>
    <row r="19" spans="1:8" x14ac:dyDescent="0.35">
      <c r="B19" s="19"/>
      <c r="C19" s="20" t="s">
        <v>27</v>
      </c>
      <c r="D19" s="20" t="s">
        <v>34</v>
      </c>
    </row>
    <row r="20" spans="1:8" x14ac:dyDescent="0.35">
      <c r="B20" s="19"/>
      <c r="C20" s="20" t="s">
        <v>28</v>
      </c>
      <c r="D20" s="20" t="s">
        <v>35</v>
      </c>
    </row>
    <row r="21" spans="1:8" x14ac:dyDescent="0.35">
      <c r="B21" s="19"/>
      <c r="C21" s="20" t="s">
        <v>29</v>
      </c>
      <c r="D21" s="20" t="s">
        <v>36</v>
      </c>
    </row>
    <row r="22" spans="1:8" x14ac:dyDescent="0.35">
      <c r="B22" s="19"/>
      <c r="C22" s="20" t="s">
        <v>30</v>
      </c>
      <c r="D22" s="20" t="s">
        <v>37</v>
      </c>
    </row>
    <row r="23" spans="1:8" x14ac:dyDescent="0.35">
      <c r="B23" s="19"/>
      <c r="C23" s="20" t="s">
        <v>31</v>
      </c>
      <c r="D23" s="20" t="s">
        <v>38</v>
      </c>
    </row>
    <row r="24" spans="1:8" x14ac:dyDescent="0.35">
      <c r="A24" s="52" t="s">
        <v>196</v>
      </c>
      <c r="B24" s="21"/>
    </row>
    <row r="25" spans="1:8" ht="19.95" customHeight="1" x14ac:dyDescent="0.35">
      <c r="A25" s="20" t="s">
        <v>226</v>
      </c>
      <c r="B25" s="20" t="s">
        <v>197</v>
      </c>
      <c r="E25" s="20" t="s">
        <v>198</v>
      </c>
      <c r="G25" s="20" t="s">
        <v>20</v>
      </c>
      <c r="H25" s="20" t="s">
        <v>213</v>
      </c>
    </row>
    <row r="26" spans="1:8" ht="19.95" customHeight="1" x14ac:dyDescent="0.35">
      <c r="A26" s="20" t="s">
        <v>227</v>
      </c>
      <c r="B26" s="20" t="s">
        <v>225</v>
      </c>
      <c r="E26" s="20" t="s">
        <v>199</v>
      </c>
      <c r="G26" s="20" t="s">
        <v>20</v>
      </c>
      <c r="H26" s="20" t="s">
        <v>212</v>
      </c>
    </row>
    <row r="27" spans="1:8" ht="19.95" customHeight="1" x14ac:dyDescent="0.35">
      <c r="A27" s="20" t="s">
        <v>228</v>
      </c>
      <c r="B27" s="20" t="s">
        <v>224</v>
      </c>
      <c r="E27" s="20" t="s">
        <v>200</v>
      </c>
      <c r="G27" s="20" t="s">
        <v>20</v>
      </c>
      <c r="H27" s="20" t="s">
        <v>211</v>
      </c>
    </row>
    <row r="28" spans="1:8" ht="19.95" customHeight="1" x14ac:dyDescent="0.35">
      <c r="A28" s="20" t="s">
        <v>229</v>
      </c>
      <c r="B28" s="20" t="s">
        <v>223</v>
      </c>
      <c r="E28" s="20" t="s">
        <v>201</v>
      </c>
      <c r="G28" s="20" t="s">
        <v>20</v>
      </c>
      <c r="H28" s="20" t="s">
        <v>210</v>
      </c>
    </row>
    <row r="29" spans="1:8" ht="19.95" customHeight="1" x14ac:dyDescent="0.35">
      <c r="A29" s="20" t="s">
        <v>230</v>
      </c>
      <c r="B29" s="20" t="s">
        <v>222</v>
      </c>
      <c r="E29" s="20" t="s">
        <v>202</v>
      </c>
      <c r="G29" s="20" t="s">
        <v>20</v>
      </c>
      <c r="H29" s="20" t="s">
        <v>209</v>
      </c>
    </row>
    <row r="30" spans="1:8" ht="19.95" customHeight="1" x14ac:dyDescent="0.35">
      <c r="A30" s="20" t="s">
        <v>231</v>
      </c>
      <c r="B30" s="20" t="s">
        <v>221</v>
      </c>
      <c r="E30" s="20" t="s">
        <v>203</v>
      </c>
      <c r="G30" s="20" t="s">
        <v>20</v>
      </c>
      <c r="H30" s="20" t="s">
        <v>208</v>
      </c>
    </row>
    <row r="31" spans="1:8" ht="19.95" customHeight="1" x14ac:dyDescent="0.35">
      <c r="A31" s="20" t="s">
        <v>232</v>
      </c>
      <c r="B31" s="20" t="s">
        <v>220</v>
      </c>
      <c r="E31" s="20" t="s">
        <v>204</v>
      </c>
      <c r="G31" s="20" t="s">
        <v>20</v>
      </c>
      <c r="H31" s="20" t="s">
        <v>207</v>
      </c>
    </row>
    <row r="32" spans="1:8" ht="19.95" customHeight="1" x14ac:dyDescent="0.35">
      <c r="A32" s="20" t="s">
        <v>233</v>
      </c>
      <c r="B32" s="20" t="s">
        <v>219</v>
      </c>
      <c r="E32" s="20" t="s">
        <v>205</v>
      </c>
      <c r="G32" s="20" t="s">
        <v>20</v>
      </c>
      <c r="H32" s="20" t="s">
        <v>206</v>
      </c>
    </row>
    <row r="33" spans="1:2" ht="19.95" customHeight="1" x14ac:dyDescent="0.35">
      <c r="A33" s="20" t="s">
        <v>234</v>
      </c>
      <c r="B33" s="20" t="s">
        <v>218</v>
      </c>
    </row>
    <row r="34" spans="1:2" ht="19.95" customHeight="1" x14ac:dyDescent="0.35">
      <c r="A34" s="20" t="s">
        <v>235</v>
      </c>
      <c r="B34" s="20" t="s">
        <v>217</v>
      </c>
    </row>
    <row r="35" spans="1:2" ht="19.95" customHeight="1" x14ac:dyDescent="0.35">
      <c r="A35" s="20" t="s">
        <v>236</v>
      </c>
      <c r="B35" s="20" t="s">
        <v>216</v>
      </c>
    </row>
    <row r="36" spans="1:2" ht="19.95" customHeight="1" x14ac:dyDescent="0.35">
      <c r="A36" s="20" t="s">
        <v>237</v>
      </c>
      <c r="B36" s="20" t="s">
        <v>215</v>
      </c>
    </row>
    <row r="37" spans="1:2" ht="19.95" customHeight="1" x14ac:dyDescent="0.35">
      <c r="A37" s="20" t="s">
        <v>238</v>
      </c>
      <c r="B37" s="20" t="s">
        <v>214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1:H1"/>
    <mergeCell ref="A3:H3"/>
    <mergeCell ref="A10:G10"/>
    <mergeCell ref="A7:E7"/>
    <mergeCell ref="A8:E8"/>
    <mergeCell ref="A9:E9"/>
    <mergeCell ref="A2:H2"/>
  </mergeCells>
  <pageMargins left="0.31496062992125984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58" workbookViewId="0">
      <selection activeCell="D73" sqref="D73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6" t="s">
        <v>47</v>
      </c>
      <c r="B1" s="66"/>
      <c r="C1" s="66"/>
      <c r="D1" s="66"/>
      <c r="E1" s="66"/>
      <c r="F1" s="66"/>
      <c r="G1" s="66"/>
      <c r="H1" s="66"/>
      <c r="I1" s="66"/>
    </row>
    <row r="2" spans="1:9" ht="21" x14ac:dyDescent="0.4">
      <c r="A2" s="1" t="s">
        <v>40</v>
      </c>
      <c r="B2" s="67"/>
      <c r="C2" s="67"/>
      <c r="D2" s="1" t="s">
        <v>42</v>
      </c>
      <c r="E2" s="68"/>
      <c r="F2" s="68"/>
      <c r="H2" s="67" t="s">
        <v>43</v>
      </c>
      <c r="I2" s="67"/>
    </row>
    <row r="3" spans="1:9" ht="21" x14ac:dyDescent="0.4">
      <c r="A3" s="1" t="s">
        <v>41</v>
      </c>
      <c r="B3" s="69"/>
      <c r="C3" s="69"/>
      <c r="D3" s="1" t="s">
        <v>42</v>
      </c>
      <c r="E3" s="67"/>
      <c r="F3" s="67"/>
      <c r="H3" s="67" t="s">
        <v>44</v>
      </c>
      <c r="I3" s="67"/>
    </row>
    <row r="4" spans="1:9" x14ac:dyDescent="0.35">
      <c r="A4" s="2" t="s">
        <v>107</v>
      </c>
    </row>
    <row r="5" spans="1:9" ht="26.4" customHeight="1" x14ac:dyDescent="0.35">
      <c r="A5" s="70" t="s">
        <v>1</v>
      </c>
      <c r="B5" s="72" t="s">
        <v>2</v>
      </c>
      <c r="C5" s="72"/>
      <c r="D5" s="72"/>
      <c r="E5" s="72"/>
      <c r="F5" s="72"/>
      <c r="G5" s="24" t="s">
        <v>20</v>
      </c>
      <c r="H5" s="73" t="s">
        <v>19</v>
      </c>
      <c r="I5" s="73" t="s">
        <v>18</v>
      </c>
    </row>
    <row r="6" spans="1:9" ht="26.25" customHeight="1" x14ac:dyDescent="0.35">
      <c r="A6" s="71"/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18" t="s">
        <v>109</v>
      </c>
      <c r="H6" s="73"/>
      <c r="I6" s="73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242</v>
      </c>
      <c r="B8" s="7" t="s">
        <v>130</v>
      </c>
      <c r="C8" s="7" t="s">
        <v>131</v>
      </c>
      <c r="D8" s="7" t="s">
        <v>132</v>
      </c>
      <c r="E8" s="7" t="s">
        <v>133</v>
      </c>
      <c r="F8" s="7" t="s">
        <v>134</v>
      </c>
      <c r="G8" s="8">
        <v>0</v>
      </c>
      <c r="H8" s="9">
        <v>7</v>
      </c>
      <c r="I8" s="4">
        <f>G8*H8%</f>
        <v>0</v>
      </c>
    </row>
    <row r="9" spans="1:9" ht="139.19999999999999" x14ac:dyDescent="0.35">
      <c r="A9" s="10" t="s">
        <v>108</v>
      </c>
      <c r="B9" s="11" t="s">
        <v>48</v>
      </c>
      <c r="C9" s="11" t="s">
        <v>49</v>
      </c>
      <c r="D9" s="11" t="s">
        <v>50</v>
      </c>
      <c r="E9" s="11" t="s">
        <v>51</v>
      </c>
      <c r="F9" s="11" t="s">
        <v>52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135</v>
      </c>
      <c r="B10" s="11" t="s">
        <v>136</v>
      </c>
      <c r="C10" s="11" t="s">
        <v>53</v>
      </c>
      <c r="D10" s="11" t="s">
        <v>54</v>
      </c>
      <c r="E10" s="11" t="s">
        <v>55</v>
      </c>
      <c r="F10" s="11" t="s">
        <v>56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57</v>
      </c>
      <c r="B11" s="23" t="s">
        <v>110</v>
      </c>
      <c r="C11" s="23" t="s">
        <v>111</v>
      </c>
      <c r="D11" s="23" t="s">
        <v>112</v>
      </c>
      <c r="E11" s="23" t="s">
        <v>113</v>
      </c>
      <c r="F11" s="23" t="s">
        <v>114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62.8" customHeight="1" x14ac:dyDescent="0.35">
      <c r="A13" s="6" t="s">
        <v>58</v>
      </c>
      <c r="B13" s="27" t="s">
        <v>251</v>
      </c>
      <c r="C13" s="27" t="s">
        <v>137</v>
      </c>
      <c r="D13" s="27" t="s">
        <v>138</v>
      </c>
      <c r="E13" s="27" t="s">
        <v>139</v>
      </c>
      <c r="F13" s="27" t="s">
        <v>140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59</v>
      </c>
      <c r="B14" s="7" t="s">
        <v>141</v>
      </c>
      <c r="C14" s="7" t="s">
        <v>142</v>
      </c>
      <c r="D14" s="7" t="s">
        <v>143</v>
      </c>
      <c r="E14" s="7" t="s">
        <v>144</v>
      </c>
      <c r="F14" s="7" t="s">
        <v>145</v>
      </c>
      <c r="G14" s="17">
        <v>0</v>
      </c>
      <c r="H14" s="9">
        <v>4</v>
      </c>
      <c r="I14" s="4">
        <f t="shared" si="0"/>
        <v>0</v>
      </c>
    </row>
    <row r="15" spans="1:9" ht="250.2" customHeight="1" x14ac:dyDescent="0.35">
      <c r="A15" s="10" t="s">
        <v>146</v>
      </c>
      <c r="B15" s="23" t="s">
        <v>147</v>
      </c>
      <c r="C15" s="23" t="s">
        <v>115</v>
      </c>
      <c r="D15" s="23" t="s">
        <v>116</v>
      </c>
      <c r="E15" s="27" t="s">
        <v>60</v>
      </c>
      <c r="F15" s="27" t="s">
        <v>61</v>
      </c>
      <c r="G15" s="3">
        <v>0</v>
      </c>
      <c r="H15" s="9">
        <v>3</v>
      </c>
      <c r="I15" s="4">
        <f t="shared" si="0"/>
        <v>0</v>
      </c>
    </row>
    <row r="16" spans="1:9" s="5" customFormat="1" ht="33" customHeigh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62</v>
      </c>
      <c r="B17" s="7" t="s">
        <v>117</v>
      </c>
      <c r="C17" s="7" t="s">
        <v>118</v>
      </c>
      <c r="D17" s="7" t="s">
        <v>119</v>
      </c>
      <c r="E17" s="7" t="s">
        <v>124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148</v>
      </c>
      <c r="B18" s="7" t="s">
        <v>149</v>
      </c>
      <c r="C18" s="7" t="s">
        <v>150</v>
      </c>
      <c r="D18" s="7" t="s">
        <v>151</v>
      </c>
      <c r="E18" s="7" t="s">
        <v>152</v>
      </c>
      <c r="F18" s="7" t="s">
        <v>153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120</v>
      </c>
      <c r="B19" s="11" t="s">
        <v>63</v>
      </c>
      <c r="C19" s="11" t="s">
        <v>64</v>
      </c>
      <c r="D19" s="11" t="s">
        <v>65</v>
      </c>
      <c r="E19" s="11" t="s">
        <v>66</v>
      </c>
      <c r="F19" s="11" t="s">
        <v>154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155</v>
      </c>
      <c r="B21" s="7" t="s">
        <v>121</v>
      </c>
      <c r="C21" s="7" t="s">
        <v>122</v>
      </c>
      <c r="D21" s="7" t="s">
        <v>123</v>
      </c>
      <c r="E21" s="7" t="s">
        <v>124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67</v>
      </c>
      <c r="B22" s="6" t="s">
        <v>125</v>
      </c>
      <c r="C22" s="6" t="s">
        <v>126</v>
      </c>
      <c r="D22" s="6" t="s">
        <v>127</v>
      </c>
      <c r="E22" s="6" t="s">
        <v>128</v>
      </c>
      <c r="F22" s="6" t="s">
        <v>129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68</v>
      </c>
      <c r="B23" s="9" t="s">
        <v>46</v>
      </c>
      <c r="C23" s="9" t="s">
        <v>46</v>
      </c>
      <c r="D23" s="9" t="s">
        <v>46</v>
      </c>
      <c r="E23" s="7" t="s">
        <v>69</v>
      </c>
      <c r="F23" s="7" t="s">
        <v>70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71</v>
      </c>
      <c r="B25" s="7" t="s">
        <v>72</v>
      </c>
      <c r="C25" s="7" t="s">
        <v>156</v>
      </c>
      <c r="D25" s="7" t="s">
        <v>73</v>
      </c>
      <c r="E25" s="7" t="s">
        <v>45</v>
      </c>
      <c r="F25" s="7" t="s">
        <v>6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74</v>
      </c>
      <c r="B26" s="7" t="s">
        <v>157</v>
      </c>
      <c r="C26" s="7" t="s">
        <v>9</v>
      </c>
      <c r="D26" s="7" t="s">
        <v>10</v>
      </c>
      <c r="E26" s="7" t="s">
        <v>11</v>
      </c>
      <c r="F26" s="7" t="s">
        <v>75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12</v>
      </c>
      <c r="B27" s="7" t="s">
        <v>13</v>
      </c>
      <c r="C27" s="7" t="s">
        <v>14</v>
      </c>
      <c r="D27" s="7" t="s">
        <v>15</v>
      </c>
      <c r="E27" s="7" t="s">
        <v>76</v>
      </c>
      <c r="F27" s="7" t="s">
        <v>77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4" t="s">
        <v>78</v>
      </c>
      <c r="B28" s="75"/>
      <c r="C28" s="25"/>
      <c r="D28" s="25"/>
      <c r="E28" s="25"/>
      <c r="F28" s="25"/>
      <c r="G28" s="28"/>
      <c r="H28" s="29"/>
      <c r="I28" s="30"/>
    </row>
    <row r="29" spans="1:9" s="5" customFormat="1" x14ac:dyDescent="0.35">
      <c r="A29" s="13" t="s">
        <v>79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80</v>
      </c>
      <c r="B30" s="7" t="s">
        <v>46</v>
      </c>
      <c r="C30" s="7" t="s">
        <v>81</v>
      </c>
      <c r="D30" s="7" t="s">
        <v>82</v>
      </c>
      <c r="E30" s="7" t="s">
        <v>83</v>
      </c>
      <c r="F30" s="7" t="s">
        <v>84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85</v>
      </c>
      <c r="B31" s="9" t="s">
        <v>46</v>
      </c>
      <c r="C31" s="9" t="s">
        <v>46</v>
      </c>
      <c r="D31" s="40" t="s">
        <v>86</v>
      </c>
      <c r="E31" s="7" t="s">
        <v>87</v>
      </c>
      <c r="F31" s="7" t="s">
        <v>88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89</v>
      </c>
      <c r="B32" s="7" t="s">
        <v>90</v>
      </c>
      <c r="C32" s="7" t="s">
        <v>252</v>
      </c>
      <c r="D32" s="7" t="s">
        <v>253</v>
      </c>
      <c r="E32" s="7" t="s">
        <v>254</v>
      </c>
      <c r="F32" s="7" t="s">
        <v>255</v>
      </c>
      <c r="G32" s="3">
        <v>0</v>
      </c>
      <c r="H32" s="9">
        <v>2</v>
      </c>
      <c r="I32" s="4">
        <f t="shared" si="1"/>
        <v>0</v>
      </c>
    </row>
    <row r="33" spans="1:9" s="5" customFormat="1" ht="28.2" customHeight="1" x14ac:dyDescent="0.35">
      <c r="A33" s="13" t="s">
        <v>91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73.8" customHeight="1" x14ac:dyDescent="0.35">
      <c r="A34" s="6" t="s">
        <v>92</v>
      </c>
      <c r="B34" s="7" t="s">
        <v>46</v>
      </c>
      <c r="C34" s="7" t="s">
        <v>46</v>
      </c>
      <c r="D34" s="7" t="s">
        <v>46</v>
      </c>
      <c r="E34" s="7" t="s">
        <v>93</v>
      </c>
      <c r="F34" s="7" t="s">
        <v>94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95</v>
      </c>
      <c r="B35" s="9" t="s">
        <v>46</v>
      </c>
      <c r="C35" s="9"/>
      <c r="D35" s="7"/>
      <c r="E35" s="7" t="s">
        <v>96</v>
      </c>
      <c r="F35" s="7" t="s">
        <v>97</v>
      </c>
      <c r="G35" s="3">
        <v>0</v>
      </c>
      <c r="H35" s="9">
        <v>3</v>
      </c>
      <c r="I35" s="4">
        <f t="shared" si="2"/>
        <v>0</v>
      </c>
    </row>
    <row r="36" spans="1:9" ht="31.2" customHeight="1" x14ac:dyDescent="0.35">
      <c r="A36" s="13" t="s">
        <v>98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99</v>
      </c>
      <c r="B37" s="7" t="s">
        <v>46</v>
      </c>
      <c r="C37" s="7" t="s">
        <v>46</v>
      </c>
      <c r="D37" s="7" t="s">
        <v>46</v>
      </c>
      <c r="E37" s="7" t="s">
        <v>93</v>
      </c>
      <c r="F37" s="7" t="s">
        <v>94</v>
      </c>
      <c r="G37" s="3">
        <v>0</v>
      </c>
      <c r="H37" s="9">
        <v>1</v>
      </c>
      <c r="I37" s="4">
        <f t="shared" ref="I37:I38" si="3">G37*H37%</f>
        <v>0</v>
      </c>
    </row>
    <row r="38" spans="1:9" ht="55.2" customHeight="1" x14ac:dyDescent="0.35">
      <c r="A38" s="6" t="s">
        <v>100</v>
      </c>
      <c r="B38" s="9" t="s">
        <v>46</v>
      </c>
      <c r="C38" s="9" t="s">
        <v>46</v>
      </c>
      <c r="D38" s="7" t="s">
        <v>101</v>
      </c>
      <c r="E38" s="7" t="s">
        <v>102</v>
      </c>
      <c r="F38" s="7" t="s">
        <v>103</v>
      </c>
      <c r="G38" s="3">
        <v>0</v>
      </c>
      <c r="H38" s="9">
        <v>3</v>
      </c>
      <c r="I38" s="4">
        <f t="shared" si="3"/>
        <v>0</v>
      </c>
    </row>
    <row r="39" spans="1:9" ht="38.4" customHeight="1" x14ac:dyDescent="0.35">
      <c r="A39" s="13" t="s">
        <v>104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180.6" customHeight="1" x14ac:dyDescent="0.35">
      <c r="A40" s="6" t="s">
        <v>256</v>
      </c>
      <c r="B40" s="7" t="s">
        <v>46</v>
      </c>
      <c r="C40" s="7" t="s">
        <v>46</v>
      </c>
      <c r="D40" s="7" t="s">
        <v>257</v>
      </c>
      <c r="E40" s="7" t="s">
        <v>258</v>
      </c>
      <c r="F40" s="7" t="s">
        <v>105</v>
      </c>
      <c r="G40" s="3">
        <v>0</v>
      </c>
      <c r="H40" s="9">
        <v>2</v>
      </c>
      <c r="I40" s="4">
        <f t="shared" ref="I40:I41" si="4">G40*H40%</f>
        <v>0</v>
      </c>
    </row>
    <row r="41" spans="1:9" ht="243.6" customHeight="1" x14ac:dyDescent="0.35">
      <c r="A41" s="6" t="s">
        <v>259</v>
      </c>
      <c r="B41" s="9" t="s">
        <v>46</v>
      </c>
      <c r="C41" s="9" t="s">
        <v>46</v>
      </c>
      <c r="D41" s="7" t="s">
        <v>260</v>
      </c>
      <c r="E41" s="7" t="s">
        <v>258</v>
      </c>
      <c r="F41" s="7" t="s">
        <v>106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38" t="s">
        <v>261</v>
      </c>
      <c r="B42" s="39"/>
      <c r="C42" s="39"/>
      <c r="D42" s="39"/>
      <c r="E42" s="39"/>
      <c r="F42" s="39"/>
      <c r="G42" s="14"/>
      <c r="H42" s="15">
        <f>SUM(H46+H47+H48+H49+H50+H51+H52+H53+H54)</f>
        <v>30</v>
      </c>
      <c r="I42" s="16"/>
    </row>
    <row r="43" spans="1:9" ht="409.6" x14ac:dyDescent="0.35">
      <c r="A43" s="41" t="s">
        <v>262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2.8" customHeight="1" x14ac:dyDescent="0.35">
      <c r="A44" s="41" t="s">
        <v>158</v>
      </c>
      <c r="B44" s="9"/>
      <c r="C44" s="9"/>
      <c r="D44" s="9"/>
      <c r="E44" s="7"/>
      <c r="F44" s="7"/>
      <c r="G44" s="26"/>
      <c r="H44" s="9"/>
      <c r="I44" s="4"/>
    </row>
    <row r="45" spans="1:9" ht="322.8" customHeight="1" x14ac:dyDescent="0.35">
      <c r="A45" s="41" t="s">
        <v>263</v>
      </c>
      <c r="B45" s="9"/>
      <c r="C45" s="9"/>
      <c r="D45" s="9"/>
      <c r="E45" s="7"/>
      <c r="F45" s="7"/>
      <c r="G45" s="26"/>
      <c r="H45" s="9"/>
      <c r="I45" s="4"/>
    </row>
    <row r="46" spans="1:9" ht="108" x14ac:dyDescent="0.35">
      <c r="A46" s="23" t="s">
        <v>264</v>
      </c>
      <c r="B46" s="23"/>
      <c r="C46" s="23"/>
      <c r="D46" s="48" t="s">
        <v>159</v>
      </c>
      <c r="E46" s="43" t="s">
        <v>160</v>
      </c>
      <c r="F46" s="23" t="s">
        <v>161</v>
      </c>
      <c r="G46" s="3">
        <v>0</v>
      </c>
      <c r="H46" s="9">
        <v>3</v>
      </c>
      <c r="I46" s="4">
        <f t="shared" ref="I46:I54" si="6">G46*H46%</f>
        <v>0</v>
      </c>
    </row>
    <row r="47" spans="1:9" ht="390" x14ac:dyDescent="0.35">
      <c r="A47" s="41" t="s">
        <v>162</v>
      </c>
      <c r="B47" s="42" t="s">
        <v>265</v>
      </c>
      <c r="C47" s="42" t="s">
        <v>266</v>
      </c>
      <c r="D47" s="27" t="s">
        <v>267</v>
      </c>
      <c r="E47" s="27" t="s">
        <v>268</v>
      </c>
      <c r="F47" s="27" t="s">
        <v>269</v>
      </c>
      <c r="G47" s="3">
        <v>0</v>
      </c>
      <c r="H47" s="9">
        <v>3</v>
      </c>
      <c r="I47" s="4">
        <f t="shared" si="6"/>
        <v>0</v>
      </c>
    </row>
    <row r="48" spans="1:9" ht="174" x14ac:dyDescent="0.35">
      <c r="A48" s="37" t="s">
        <v>270</v>
      </c>
      <c r="B48" s="9"/>
      <c r="C48" s="9"/>
      <c r="D48" s="9"/>
      <c r="E48" s="7"/>
      <c r="F48" s="7" t="s">
        <v>271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7" t="s">
        <v>272</v>
      </c>
      <c r="B49" s="9"/>
      <c r="C49" s="9"/>
      <c r="D49" s="7" t="s">
        <v>165</v>
      </c>
      <c r="E49" s="7" t="s">
        <v>163</v>
      </c>
      <c r="F49" s="7" t="s">
        <v>164</v>
      </c>
      <c r="G49" s="3">
        <v>0</v>
      </c>
      <c r="H49" s="9">
        <v>3</v>
      </c>
      <c r="I49" s="4">
        <f t="shared" si="6"/>
        <v>0</v>
      </c>
    </row>
    <row r="50" spans="1:9" ht="139.19999999999999" x14ac:dyDescent="0.35">
      <c r="A50" s="37" t="s">
        <v>273</v>
      </c>
      <c r="B50" s="40" t="s">
        <v>274</v>
      </c>
      <c r="C50" s="40" t="s">
        <v>275</v>
      </c>
      <c r="D50" s="40" t="s">
        <v>276</v>
      </c>
      <c r="E50" s="40" t="s">
        <v>277</v>
      </c>
      <c r="F50" s="40" t="s">
        <v>278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7" t="s">
        <v>166</v>
      </c>
      <c r="B51" s="40"/>
      <c r="C51" s="7" t="s">
        <v>167</v>
      </c>
      <c r="D51" s="45" t="s">
        <v>168</v>
      </c>
      <c r="E51" s="7" t="s">
        <v>169</v>
      </c>
      <c r="F51" s="44" t="s">
        <v>170</v>
      </c>
      <c r="G51" s="3">
        <v>0</v>
      </c>
      <c r="H51" s="9">
        <v>3</v>
      </c>
      <c r="I51" s="4">
        <f t="shared" si="6"/>
        <v>0</v>
      </c>
    </row>
    <row r="52" spans="1:9" ht="128.4" customHeight="1" x14ac:dyDescent="0.35">
      <c r="A52" s="37" t="s">
        <v>279</v>
      </c>
      <c r="B52" s="40"/>
      <c r="C52" s="40"/>
      <c r="D52" s="40" t="s">
        <v>171</v>
      </c>
      <c r="E52" s="7" t="s">
        <v>172</v>
      </c>
      <c r="F52" s="44" t="s">
        <v>173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7" t="s">
        <v>174</v>
      </c>
      <c r="B53" s="40" t="s">
        <v>175</v>
      </c>
      <c r="C53" s="40" t="s">
        <v>176</v>
      </c>
      <c r="D53" s="40" t="s">
        <v>177</v>
      </c>
      <c r="E53" s="7" t="s">
        <v>178</v>
      </c>
      <c r="F53" s="7" t="s">
        <v>179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7" t="s">
        <v>180</v>
      </c>
      <c r="B54" s="9"/>
      <c r="C54" s="9" t="s">
        <v>181</v>
      </c>
      <c r="D54" s="11" t="s">
        <v>182</v>
      </c>
      <c r="E54" s="7" t="s">
        <v>183</v>
      </c>
      <c r="F54" s="7" t="s">
        <v>184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8" t="s">
        <v>185</v>
      </c>
      <c r="B55" s="39"/>
      <c r="C55" s="39"/>
      <c r="D55" s="39"/>
      <c r="E55" s="39"/>
      <c r="F55" s="39"/>
      <c r="G55" s="14"/>
      <c r="H55" s="15">
        <f>SUM(H56+H57)</f>
        <v>10</v>
      </c>
      <c r="I55" s="16"/>
    </row>
    <row r="56" spans="1:9" ht="191.4" x14ac:dyDescent="0.35">
      <c r="A56" s="37" t="s">
        <v>188</v>
      </c>
      <c r="B56" s="9" t="s">
        <v>46</v>
      </c>
      <c r="C56" s="7" t="s">
        <v>186</v>
      </c>
      <c r="D56" s="7" t="s">
        <v>187</v>
      </c>
      <c r="E56" s="7" t="s">
        <v>189</v>
      </c>
      <c r="F56" s="7" t="s">
        <v>190</v>
      </c>
      <c r="G56" s="3">
        <v>0</v>
      </c>
      <c r="H56" s="9">
        <v>4</v>
      </c>
      <c r="I56" s="4">
        <f t="shared" ref="I56:I57" si="7">G56*H56%</f>
        <v>0</v>
      </c>
    </row>
    <row r="57" spans="1:9" ht="295.8" x14ac:dyDescent="0.35">
      <c r="A57" s="37" t="s">
        <v>191</v>
      </c>
      <c r="B57" s="9" t="s">
        <v>46</v>
      </c>
      <c r="C57" s="46" t="s">
        <v>192</v>
      </c>
      <c r="D57" s="46" t="s">
        <v>193</v>
      </c>
      <c r="E57" s="46" t="s">
        <v>194</v>
      </c>
      <c r="F57" s="46" t="s">
        <v>195</v>
      </c>
      <c r="G57" s="3">
        <v>0</v>
      </c>
      <c r="H57" s="9">
        <v>6</v>
      </c>
      <c r="I57" s="4">
        <f t="shared" si="7"/>
        <v>0</v>
      </c>
    </row>
    <row r="58" spans="1:9" s="33" customFormat="1" ht="36" customHeight="1" x14ac:dyDescent="0.35">
      <c r="A58" s="64" t="s">
        <v>16</v>
      </c>
      <c r="B58" s="65"/>
      <c r="C58" s="65"/>
      <c r="D58" s="65"/>
      <c r="E58" s="65"/>
      <c r="F58" s="65"/>
      <c r="G58" s="31"/>
      <c r="H58" s="47">
        <f>SUM(H8+H9+H10+H11+H13+H14+H15+H17+H18+H19+H21+H22+H23+H25+H26+H27+H30+H31+H32+H34+H35+H37+H38+H40+H41+H46+H47+H48+H49+H50+H51+H52+H53+H54+H56+H57)</f>
        <v>100</v>
      </c>
      <c r="I58" s="32">
        <f>I8+I9+I10+I11+I13+I14+I15+I17+I18+I19+I21+I22+I23+I25+I26+I27+I30+I31+I32+I34+I35+I37+I38+I40+I41+I46+I47+I48+I49+I50+I51+I52+I53+I54+I56+I57</f>
        <v>0</v>
      </c>
    </row>
    <row r="59" spans="1:9" s="33" customFormat="1" ht="27.75" customHeight="1" x14ac:dyDescent="0.35">
      <c r="A59" s="34"/>
      <c r="B59" s="35"/>
      <c r="C59" s="35"/>
      <c r="D59" s="35"/>
      <c r="E59" s="35"/>
      <c r="F59" s="35"/>
      <c r="G59" s="36"/>
      <c r="H59" s="36" t="s">
        <v>17</v>
      </c>
      <c r="I59" s="32">
        <f>I58</f>
        <v>0</v>
      </c>
    </row>
  </sheetData>
  <mergeCells count="13">
    <mergeCell ref="A58:F58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">
    <cfRule type="notContainsBlanks" priority="49">
      <formula>LEN(TRIM(G57))&gt;0</formula>
    </cfRule>
    <cfRule type="containsBlanks" dxfId="99" priority="50">
      <formula>LEN(TRIM(G57))=0</formula>
    </cfRule>
    <cfRule type="cellIs" dxfId="98" priority="51" operator="greaterThan">
      <formula>1</formula>
    </cfRule>
  </conditionalFormatting>
  <conditionalFormatting sqref="G56">
    <cfRule type="notContainsBlanks" priority="52">
      <formula>LEN(TRIM(G56))&gt;0</formula>
    </cfRule>
    <cfRule type="containsBlanks" dxfId="65" priority="53">
      <formula>LEN(TRIM(G56))=0</formula>
    </cfRule>
    <cfRule type="cellIs" dxfId="64" priority="54" operator="greaterThan">
      <formula>1</formula>
    </cfRule>
  </conditionalFormatting>
  <conditionalFormatting sqref="G13:G15">
    <cfRule type="notContainsBlanks" priority="46">
      <formula>LEN(TRIM(G13))&gt;0</formula>
    </cfRule>
    <cfRule type="containsBlanks" dxfId="63" priority="47">
      <formula>LEN(TRIM(G13))=0</formula>
    </cfRule>
    <cfRule type="cellIs" dxfId="62" priority="48" operator="greaterThan">
      <formula>1</formula>
    </cfRule>
  </conditionalFormatting>
  <conditionalFormatting sqref="G25:G27 G21:G23 B2:C3 H2:I3 E2:F3 G8:G11 G17:G19">
    <cfRule type="notContainsBlanks" priority="43">
      <formula>LEN(TRIM(B2))&gt;0</formula>
    </cfRule>
    <cfRule type="containsBlanks" dxfId="59" priority="44">
      <formula>LEN(TRIM(B2))=0</formula>
    </cfRule>
    <cfRule type="cellIs" dxfId="58" priority="45" operator="greaterThan">
      <formula>1</formula>
    </cfRule>
  </conditionalFormatting>
  <conditionalFormatting sqref="G30:G32">
    <cfRule type="notContainsBlanks" priority="40">
      <formula>LEN(TRIM(G30))&gt;0</formula>
    </cfRule>
    <cfRule type="containsBlanks" dxfId="55" priority="41">
      <formula>LEN(TRIM(G30))=0</formula>
    </cfRule>
    <cfRule type="cellIs" dxfId="54" priority="42" operator="greaterThan">
      <formula>1</formula>
    </cfRule>
  </conditionalFormatting>
  <conditionalFormatting sqref="G34:G35">
    <cfRule type="notContainsBlanks" priority="37">
      <formula>LEN(TRIM(G34))&gt;0</formula>
    </cfRule>
    <cfRule type="containsBlanks" dxfId="51" priority="38">
      <formula>LEN(TRIM(G34))=0</formula>
    </cfRule>
    <cfRule type="cellIs" dxfId="50" priority="39" operator="greaterThan">
      <formula>1</formula>
    </cfRule>
  </conditionalFormatting>
  <conditionalFormatting sqref="G37:G38">
    <cfRule type="notContainsBlanks" priority="34">
      <formula>LEN(TRIM(G37))&gt;0</formula>
    </cfRule>
    <cfRule type="containsBlanks" dxfId="47" priority="35">
      <formula>LEN(TRIM(G37))=0</formula>
    </cfRule>
    <cfRule type="cellIs" dxfId="46" priority="36" operator="greaterThan">
      <formula>1</formula>
    </cfRule>
  </conditionalFormatting>
  <conditionalFormatting sqref="G40:G41">
    <cfRule type="notContainsBlanks" priority="31">
      <formula>LEN(TRIM(G40))&gt;0</formula>
    </cfRule>
    <cfRule type="containsBlanks" dxfId="43" priority="32">
      <formula>LEN(TRIM(G40))=0</formula>
    </cfRule>
    <cfRule type="cellIs" dxfId="42" priority="33" operator="greaterThan">
      <formula>1</formula>
    </cfRule>
  </conditionalFormatting>
  <conditionalFormatting sqref="G43:G45">
    <cfRule type="notContainsBlanks" priority="28">
      <formula>LEN(TRIM(G43))&gt;0</formula>
    </cfRule>
    <cfRule type="containsBlanks" dxfId="39" priority="29">
      <formula>LEN(TRIM(G43))=0</formula>
    </cfRule>
    <cfRule type="cellIs" dxfId="38" priority="30" operator="greaterThan">
      <formula>1</formula>
    </cfRule>
  </conditionalFormatting>
  <conditionalFormatting sqref="G47">
    <cfRule type="notContainsBlanks" priority="25">
      <formula>LEN(TRIM(G47))&gt;0</formula>
    </cfRule>
    <cfRule type="containsBlanks" dxfId="35" priority="26">
      <formula>LEN(TRIM(G47))=0</formula>
    </cfRule>
    <cfRule type="cellIs" dxfId="34" priority="27" operator="greaterThan">
      <formula>1</formula>
    </cfRule>
  </conditionalFormatting>
  <conditionalFormatting sqref="G46">
    <cfRule type="notContainsBlanks" priority="22">
      <formula>LEN(TRIM(G46))&gt;0</formula>
    </cfRule>
    <cfRule type="containsBlanks" dxfId="31" priority="23">
      <formula>LEN(TRIM(G46))=0</formula>
    </cfRule>
    <cfRule type="cellIs" dxfId="30" priority="24" operator="greaterThan">
      <formula>1</formula>
    </cfRule>
  </conditionalFormatting>
  <conditionalFormatting sqref="G54">
    <cfRule type="notContainsBlanks" priority="19">
      <formula>LEN(TRIM(G54))&gt;0</formula>
    </cfRule>
    <cfRule type="containsBlanks" dxfId="27" priority="20">
      <formula>LEN(TRIM(G54))=0</formula>
    </cfRule>
    <cfRule type="cellIs" dxfId="26" priority="21" operator="greaterThan">
      <formula>1</formula>
    </cfRule>
  </conditionalFormatting>
  <conditionalFormatting sqref="G53">
    <cfRule type="notContainsBlanks" priority="16">
      <formula>LEN(TRIM(G53))&gt;0</formula>
    </cfRule>
    <cfRule type="containsBlanks" dxfId="23" priority="17">
      <formula>LEN(TRIM(G53))=0</formula>
    </cfRule>
    <cfRule type="cellIs" dxfId="22" priority="18" operator="greaterThan">
      <formula>1</formula>
    </cfRule>
  </conditionalFormatting>
  <conditionalFormatting sqref="G52">
    <cfRule type="notContainsBlanks" priority="13">
      <formula>LEN(TRIM(G52))&gt;0</formula>
    </cfRule>
    <cfRule type="containsBlanks" dxfId="19" priority="14">
      <formula>LEN(TRIM(G52))=0</formula>
    </cfRule>
    <cfRule type="cellIs" dxfId="18" priority="15" operator="greaterThan">
      <formula>1</formula>
    </cfRule>
  </conditionalFormatting>
  <conditionalFormatting sqref="G51">
    <cfRule type="notContainsBlanks" priority="10">
      <formula>LEN(TRIM(G51))&gt;0</formula>
    </cfRule>
    <cfRule type="containsBlanks" dxfId="15" priority="11">
      <formula>LEN(TRIM(G51))=0</formula>
    </cfRule>
    <cfRule type="cellIs" dxfId="14" priority="12" operator="greaterThan">
      <formula>1</formula>
    </cfRule>
  </conditionalFormatting>
  <conditionalFormatting sqref="G50">
    <cfRule type="notContainsBlanks" priority="7">
      <formula>LEN(TRIM(G50))&gt;0</formula>
    </cfRule>
    <cfRule type="containsBlanks" dxfId="11" priority="8">
      <formula>LEN(TRIM(G50))=0</formula>
    </cfRule>
    <cfRule type="cellIs" dxfId="10" priority="9" operator="greaterThan">
      <formula>1</formula>
    </cfRule>
  </conditionalFormatting>
  <conditionalFormatting sqref="G49">
    <cfRule type="notContainsBlanks" priority="4">
      <formula>LEN(TRIM(G49))&gt;0</formula>
    </cfRule>
    <cfRule type="containsBlanks" dxfId="7" priority="5">
      <formula>LEN(TRIM(G49))=0</formula>
    </cfRule>
    <cfRule type="cellIs" dxfId="6" priority="6" operator="greaterThan">
      <formula>1</formula>
    </cfRule>
  </conditionalFormatting>
  <conditionalFormatting sqref="G48">
    <cfRule type="notContainsBlanks" priority="1">
      <formula>LEN(TRIM(G48))&gt;0</formula>
    </cfRule>
    <cfRule type="containsBlanks" dxfId="3" priority="2">
      <formula>LEN(TRIM(G48))=0</formula>
    </cfRule>
    <cfRule type="cellIs" dxfId="2" priority="3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ส่วนที่ 2-3</vt:lpstr>
      <vt:lpstr>รร.ทท</vt:lpstr>
      <vt:lpstr>รร.ทท!Print_Titles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2021-08-22T15:08:43Z</cp:lastPrinted>
  <dcterms:created xsi:type="dcterms:W3CDTF">2013-10-14T07:29:21Z</dcterms:created>
  <dcterms:modified xsi:type="dcterms:W3CDTF">2021-08-22T15:08:48Z</dcterms:modified>
</cp:coreProperties>
</file>